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11355" windowHeight="4620" firstSheet="2" activeTab="2"/>
  </bookViews>
  <sheets>
    <sheet name="CUENTA NO. 240-010733-0 " sheetId="3" r:id="rId1"/>
    <sheet name="CUENTA NO. 240-014792-7 " sheetId="2" r:id="rId2"/>
    <sheet name="CUENTA NO. 240-010951-0 " sheetId="1" r:id="rId3"/>
    <sheet name="CUENTA NO. 240-014793-5 " sheetId="4" r:id="rId4"/>
  </sheets>
  <calcPr calcId="125725"/>
</workbook>
</file>

<file path=xl/calcChain.xml><?xml version="1.0" encoding="utf-8"?>
<calcChain xmlns="http://schemas.openxmlformats.org/spreadsheetml/2006/main">
  <c r="H25" i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24"/>
  <c r="H23"/>
  <c r="H22"/>
  <c r="H21"/>
  <c r="H20"/>
  <c r="G21" i="4"/>
  <c r="H20"/>
  <c r="F26" i="3"/>
  <c r="E26"/>
  <c r="G19"/>
  <c r="G20" s="1"/>
  <c r="G21" s="1"/>
  <c r="G22" s="1"/>
  <c r="G23" s="1"/>
  <c r="G24" s="1"/>
  <c r="G25" s="1"/>
  <c r="G45" i="1"/>
  <c r="F45"/>
  <c r="H20" i="2" l="1"/>
</calcChain>
</file>

<file path=xl/sharedStrings.xml><?xml version="1.0" encoding="utf-8"?>
<sst xmlns="http://schemas.openxmlformats.org/spreadsheetml/2006/main" count="102" uniqueCount="52">
  <si>
    <t>ARMANDO GARCIA</t>
  </si>
  <si>
    <t>Ajuste de conciliación</t>
  </si>
  <si>
    <t>OFICINA PRESIDENCIAL DE LA TECNOLOGIA DE LA INFORMACION Y COMUNICACION</t>
  </si>
  <si>
    <t>LIBRO BANCO</t>
  </si>
  <si>
    <t>BANCO DE RESERVAS DE LA REPUBLICA DOMINICANA</t>
  </si>
  <si>
    <t xml:space="preserve">VALOR EN RD $ </t>
  </si>
  <si>
    <t>Cuenta Bancaria No. 240-010951-0</t>
  </si>
  <si>
    <t xml:space="preserve">BALANCE INICIAL : </t>
  </si>
  <si>
    <t>FECHA</t>
  </si>
  <si>
    <t>No. CK / TRANSF</t>
  </si>
  <si>
    <t>DESCRIPCION</t>
  </si>
  <si>
    <t>DEBITO</t>
  </si>
  <si>
    <t>CREDITO</t>
  </si>
  <si>
    <t>Balance</t>
  </si>
  <si>
    <t>Cuenta Bancaria No. 240-014792-7</t>
  </si>
  <si>
    <t>Cuenta Bancaria No. 240-010733-0</t>
  </si>
  <si>
    <t>VALENCIA SOSA Y ASOCIADOS</t>
  </si>
  <si>
    <t>DEL 1 AL 28 DE FEBRERO DEL 2014</t>
  </si>
  <si>
    <t>XFR000001797</t>
  </si>
  <si>
    <t>XFR000001799</t>
  </si>
  <si>
    <t>XFR000001800</t>
  </si>
  <si>
    <t>XFR000001801</t>
  </si>
  <si>
    <t>TRANSFERIR DE BCO RESERVAS AC</t>
  </si>
  <si>
    <t>PAGO NOMINA DEL MES</t>
  </si>
  <si>
    <t>DAJ000001805</t>
  </si>
  <si>
    <t>DAJ000001807</t>
  </si>
  <si>
    <t>DAJ000001808</t>
  </si>
  <si>
    <t>DAJ000001810</t>
  </si>
  <si>
    <t>DAJ000001811</t>
  </si>
  <si>
    <t>DAJ000001812</t>
  </si>
  <si>
    <t>XFR000001809</t>
  </si>
  <si>
    <t>IAJ000001873</t>
  </si>
  <si>
    <t>SVC000001823</t>
  </si>
  <si>
    <t>ANULADO</t>
  </si>
  <si>
    <t>D MAGGI COMIDA EMPRESARIAL S.R.L</t>
  </si>
  <si>
    <t>MACELL ESPINOSA</t>
  </si>
  <si>
    <t>RESTAURANT LINA C. POR A.</t>
  </si>
  <si>
    <t>TURINTER,S.A.</t>
  </si>
  <si>
    <t>EMPLEADOS CCG/ ENERO 2014</t>
  </si>
  <si>
    <t>NOMINA PROFESOSRES</t>
  </si>
  <si>
    <t>COMPLETIVO NOMINA ADMINSTRATIVA</t>
  </si>
  <si>
    <t>BETTY FRANCISCA VARGAS ACOSTA</t>
  </si>
  <si>
    <t>ORGANGE DOMINICANA,S.A.</t>
  </si>
  <si>
    <t>CHEQUES DE NOMINA</t>
  </si>
  <si>
    <t>AJUSTE DE CONCILIACION</t>
  </si>
  <si>
    <t>SECRETARIA DE LA PRESIDENCIA</t>
  </si>
  <si>
    <t>TRANSFERIR A BCO RESERVAS OP</t>
  </si>
  <si>
    <t>IAJ000001798</t>
  </si>
  <si>
    <t>DEL 1 A 28 DE FEBRERO DEL 2014</t>
  </si>
  <si>
    <t>SVC000001843</t>
  </si>
  <si>
    <t>Cuenta Bancaria No. 240-014793-5</t>
  </si>
  <si>
    <t>SVC000001859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</si>
</sst>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43" formatCode="_(* #,##0.00_);_(* \(#,##0.00\);_(* &quot;-&quot;??_);_(@_)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7">
    <xf numFmtId="0" fontId="0" fillId="0" borderId="0" xfId="0"/>
    <xf numFmtId="14" fontId="0" fillId="0" borderId="0" xfId="0" applyNumberFormat="1"/>
    <xf numFmtId="19" fontId="0" fillId="0" borderId="0" xfId="0" applyNumberFormat="1"/>
    <xf numFmtId="8" fontId="0" fillId="0" borderId="0" xfId="0" applyNumberFormat="1"/>
    <xf numFmtId="43" fontId="0" fillId="0" borderId="0" xfId="1" applyFont="1"/>
    <xf numFmtId="0" fontId="18" fillId="0" borderId="0" xfId="0" applyFont="1"/>
    <xf numFmtId="19" fontId="18" fillId="0" borderId="0" xfId="0" applyNumberFormat="1" applyFont="1"/>
    <xf numFmtId="43" fontId="18" fillId="0" borderId="0" xfId="1" applyFont="1"/>
    <xf numFmtId="0" fontId="19" fillId="0" borderId="0" xfId="0" applyFont="1" applyAlignment="1">
      <alignment horizontal="center"/>
    </xf>
    <xf numFmtId="43" fontId="19" fillId="0" borderId="0" xfId="1" applyFont="1" applyAlignment="1">
      <alignment horizontal="center"/>
    </xf>
    <xf numFmtId="0" fontId="18" fillId="33" borderId="10" xfId="0" applyFont="1" applyFill="1" applyBorder="1"/>
    <xf numFmtId="0" fontId="18" fillId="33" borderId="11" xfId="0" applyFont="1" applyFill="1" applyBorder="1"/>
    <xf numFmtId="43" fontId="18" fillId="33" borderId="11" xfId="1" applyFont="1" applyFill="1" applyBorder="1"/>
    <xf numFmtId="43" fontId="18" fillId="33" borderId="12" xfId="1" applyFont="1" applyFill="1" applyBorder="1"/>
    <xf numFmtId="0" fontId="18" fillId="33" borderId="13" xfId="0" applyFont="1" applyFill="1" applyBorder="1"/>
    <xf numFmtId="0" fontId="18" fillId="33" borderId="14" xfId="0" applyFont="1" applyFill="1" applyBorder="1"/>
    <xf numFmtId="43" fontId="20" fillId="33" borderId="14" xfId="1" applyFont="1" applyFill="1" applyBorder="1"/>
    <xf numFmtId="43" fontId="20" fillId="33" borderId="15" xfId="1" applyFont="1" applyFill="1" applyBorder="1"/>
    <xf numFmtId="0" fontId="18" fillId="33" borderId="16" xfId="0" applyFont="1" applyFill="1" applyBorder="1"/>
    <xf numFmtId="0" fontId="18" fillId="33" borderId="0" xfId="0" applyFont="1" applyFill="1" applyBorder="1"/>
    <xf numFmtId="43" fontId="20" fillId="33" borderId="0" xfId="1" applyFont="1" applyFill="1" applyBorder="1"/>
    <xf numFmtId="43" fontId="18" fillId="33" borderId="17" xfId="1" applyFont="1" applyFill="1" applyBorder="1"/>
    <xf numFmtId="0" fontId="20" fillId="33" borderId="18" xfId="0" applyFont="1" applyFill="1" applyBorder="1" applyAlignment="1">
      <alignment horizontal="center"/>
    </xf>
    <xf numFmtId="0" fontId="20" fillId="33" borderId="19" xfId="0" applyFont="1" applyFill="1" applyBorder="1" applyAlignment="1">
      <alignment horizontal="center"/>
    </xf>
    <xf numFmtId="43" fontId="20" fillId="33" borderId="19" xfId="1" applyFont="1" applyFill="1" applyBorder="1" applyAlignment="1">
      <alignment horizontal="center"/>
    </xf>
    <xf numFmtId="43" fontId="19" fillId="33" borderId="20" xfId="1" applyFont="1" applyFill="1" applyBorder="1" applyAlignment="1">
      <alignment horizontal="center"/>
    </xf>
    <xf numFmtId="14" fontId="0" fillId="0" borderId="15" xfId="0" applyNumberFormat="1" applyBorder="1"/>
    <xf numFmtId="0" fontId="0" fillId="0" borderId="15" xfId="0" applyBorder="1"/>
    <xf numFmtId="43" fontId="0" fillId="0" borderId="15" xfId="1" applyFont="1" applyBorder="1"/>
    <xf numFmtId="43" fontId="0" fillId="0" borderId="21" xfId="0" applyNumberFormat="1" applyBorder="1"/>
    <xf numFmtId="43" fontId="16" fillId="33" borderId="20" xfId="1" applyFont="1" applyFill="1" applyBorder="1" applyAlignment="1">
      <alignment horizontal="center"/>
    </xf>
    <xf numFmtId="43" fontId="16" fillId="33" borderId="19" xfId="1" applyFont="1" applyFill="1" applyBorder="1" applyAlignment="1">
      <alignment horizontal="center"/>
    </xf>
    <xf numFmtId="0" fontId="16" fillId="33" borderId="19" xfId="0" applyFont="1" applyFill="1" applyBorder="1" applyAlignment="1">
      <alignment horizontal="center"/>
    </xf>
    <xf numFmtId="0" fontId="16" fillId="33" borderId="18" xfId="0" applyFont="1" applyFill="1" applyBorder="1" applyAlignment="1">
      <alignment horizontal="center"/>
    </xf>
    <xf numFmtId="43" fontId="0" fillId="33" borderId="17" xfId="1" applyFont="1" applyFill="1" applyBorder="1"/>
    <xf numFmtId="43" fontId="16" fillId="33" borderId="0" xfId="1" applyFont="1" applyFill="1" applyBorder="1"/>
    <xf numFmtId="0" fontId="0" fillId="33" borderId="0" xfId="0" applyFill="1" applyBorder="1"/>
    <xf numFmtId="0" fontId="0" fillId="33" borderId="16" xfId="0" applyFill="1" applyBorder="1"/>
    <xf numFmtId="43" fontId="21" fillId="33" borderId="22" xfId="1" applyFont="1" applyFill="1" applyBorder="1"/>
    <xf numFmtId="43" fontId="16" fillId="33" borderId="14" xfId="1" applyFont="1" applyFill="1" applyBorder="1"/>
    <xf numFmtId="0" fontId="0" fillId="33" borderId="14" xfId="0" applyFill="1" applyBorder="1"/>
    <xf numFmtId="0" fontId="0" fillId="33" borderId="13" xfId="0" applyFill="1" applyBorder="1"/>
    <xf numFmtId="43" fontId="0" fillId="33" borderId="12" xfId="1" applyFont="1" applyFill="1" applyBorder="1"/>
    <xf numFmtId="43" fontId="0" fillId="33" borderId="11" xfId="1" applyFont="1" applyFill="1" applyBorder="1"/>
    <xf numFmtId="0" fontId="16" fillId="33" borderId="11" xfId="0" applyFont="1" applyFill="1" applyBorder="1"/>
    <xf numFmtId="0" fontId="0" fillId="33" borderId="11" xfId="0" applyFill="1" applyBorder="1"/>
    <xf numFmtId="0" fontId="0" fillId="33" borderId="10" xfId="0" applyFill="1" applyBorder="1"/>
    <xf numFmtId="43" fontId="16" fillId="33" borderId="23" xfId="1" applyFont="1" applyFill="1" applyBorder="1" applyAlignment="1">
      <alignment horizontal="center"/>
    </xf>
    <xf numFmtId="43" fontId="20" fillId="33" borderId="15" xfId="1" applyFont="1" applyFill="1" applyBorder="1" applyAlignment="1">
      <alignment horizontal="center"/>
    </xf>
    <xf numFmtId="0" fontId="20" fillId="33" borderId="15" xfId="0" applyFont="1" applyFill="1" applyBorder="1" applyAlignment="1">
      <alignment horizontal="center"/>
    </xf>
    <xf numFmtId="0" fontId="20" fillId="33" borderId="24" xfId="0" applyFont="1" applyFill="1" applyBorder="1" applyAlignment="1">
      <alignment horizontal="center"/>
    </xf>
    <xf numFmtId="14" fontId="16" fillId="0" borderId="15" xfId="0" applyNumberFormat="1" applyFont="1" applyBorder="1" applyAlignment="1">
      <alignment horizontal="right"/>
    </xf>
    <xf numFmtId="0" fontId="16" fillId="0" borderId="15" xfId="0" applyFont="1" applyBorder="1" applyAlignment="1">
      <alignment horizontal="right"/>
    </xf>
    <xf numFmtId="0" fontId="16" fillId="0" borderId="15" xfId="0" applyFont="1" applyBorder="1" applyAlignment="1">
      <alignment horizontal="left"/>
    </xf>
    <xf numFmtId="43" fontId="16" fillId="0" borderId="15" xfId="1" applyFont="1" applyBorder="1" applyAlignment="1">
      <alignment horizontal="right"/>
    </xf>
    <xf numFmtId="0" fontId="16" fillId="0" borderId="15" xfId="0" applyFont="1" applyFill="1" applyBorder="1" applyAlignment="1">
      <alignment horizontal="left"/>
    </xf>
    <xf numFmtId="14" fontId="16" fillId="0" borderId="15" xfId="0" applyNumberFormat="1" applyFont="1" applyBorder="1"/>
    <xf numFmtId="0" fontId="16" fillId="0" borderId="15" xfId="0" applyFont="1" applyBorder="1"/>
    <xf numFmtId="43" fontId="16" fillId="0" borderId="15" xfId="0" applyNumberFormat="1" applyFont="1" applyBorder="1"/>
    <xf numFmtId="43" fontId="16" fillId="0" borderId="0" xfId="1" applyFont="1"/>
    <xf numFmtId="43" fontId="16" fillId="0" borderId="15" xfId="1" applyFont="1" applyBorder="1"/>
    <xf numFmtId="0" fontId="16" fillId="0" borderId="0" xfId="0" applyFont="1"/>
    <xf numFmtId="43" fontId="16" fillId="0" borderId="0" xfId="0" applyNumberFormat="1" applyFont="1" applyBorder="1"/>
    <xf numFmtId="43" fontId="16" fillId="0" borderId="21" xfId="0" applyNumberFormat="1" applyFont="1" applyBorder="1"/>
    <xf numFmtId="0" fontId="19" fillId="33" borderId="11" xfId="0" applyFont="1" applyFill="1" applyBorder="1" applyAlignment="1">
      <alignment horizontal="right"/>
    </xf>
    <xf numFmtId="0" fontId="19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1381127</xdr:colOff>
      <xdr:row>0</xdr:row>
      <xdr:rowOff>219075</xdr:rowOff>
    </xdr:from>
    <xdr:to>
      <xdr:col>3</xdr:col>
      <xdr:colOff>609600</xdr:colOff>
      <xdr:row>5</xdr:row>
      <xdr:rowOff>76200</xdr:rowOff>
    </xdr:to>
    <xdr:pic>
      <xdr:nvPicPr>
        <xdr:cNvPr id="2" name="Picture 10" descr="Description: Description: Description: Description: cid:image007.png@01CE68EA.F1FD7A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2" y="190500"/>
          <a:ext cx="609598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390525</xdr:colOff>
      <xdr:row>1</xdr:row>
      <xdr:rowOff>104775</xdr:rowOff>
    </xdr:from>
    <xdr:to>
      <xdr:col>5</xdr:col>
      <xdr:colOff>484552</xdr:colOff>
      <xdr:row>7</xdr:row>
      <xdr:rowOff>95250</xdr:rowOff>
    </xdr:to>
    <xdr:pic>
      <xdr:nvPicPr>
        <xdr:cNvPr id="2" name="Picture 10" descr="Description: Description: Description: Description: cid:image007.png@01CE68EA.F1FD7A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67175" y="285750"/>
          <a:ext cx="1465627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1600200</xdr:colOff>
      <xdr:row>1</xdr:row>
      <xdr:rowOff>47625</xdr:rowOff>
    </xdr:from>
    <xdr:to>
      <xdr:col>4</xdr:col>
      <xdr:colOff>2544200</xdr:colOff>
      <xdr:row>6</xdr:row>
      <xdr:rowOff>55877</xdr:rowOff>
    </xdr:to>
    <xdr:pic>
      <xdr:nvPicPr>
        <xdr:cNvPr id="2" name="Picture 10" descr="Description: Description: Description: Description: cid:image007.png@01CE68EA.F1FD7A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67225" y="238125"/>
          <a:ext cx="944000" cy="960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390525</xdr:colOff>
      <xdr:row>1</xdr:row>
      <xdr:rowOff>104775</xdr:rowOff>
    </xdr:from>
    <xdr:to>
      <xdr:col>5</xdr:col>
      <xdr:colOff>484552</xdr:colOff>
      <xdr:row>7</xdr:row>
      <xdr:rowOff>95250</xdr:rowOff>
    </xdr:to>
    <xdr:pic>
      <xdr:nvPicPr>
        <xdr:cNvPr id="2" name="Picture 10" descr="Description: Description: Description: Description: cid:image007.png@01CE68EA.F1FD7A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0" y="285750"/>
          <a:ext cx="1465627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6"/>
  <sheetViews>
    <sheetView topLeftCell="A7" workbookViewId="0">
      <selection activeCell="H24" sqref="H24"/>
    </sheetView>
  </sheetViews>
  <sheetFormatPr defaultRowHeight="15"/>
  <cols>
    <col min="2" max="2" width="13.7109375" customWidth="1"/>
    <col min="3" max="3" width="19.28515625" customWidth="1"/>
    <col min="4" max="4" width="30.85546875" customWidth="1"/>
    <col min="5" max="5" width="17.5703125" style="4" customWidth="1"/>
    <col min="6" max="6" width="14.28515625" style="4" customWidth="1"/>
    <col min="7" max="7" width="15" customWidth="1"/>
  </cols>
  <sheetData>
    <row r="1" spans="2:7" ht="32.25" customHeight="1">
      <c r="G1" s="4"/>
    </row>
    <row r="2" spans="2:7">
      <c r="B2" s="5"/>
      <c r="C2" s="6"/>
      <c r="D2" s="5"/>
      <c r="E2" s="7"/>
      <c r="F2" s="7"/>
      <c r="G2" s="7"/>
    </row>
    <row r="3" spans="2:7">
      <c r="B3" s="5"/>
      <c r="C3" s="6"/>
      <c r="D3" s="5"/>
      <c r="E3" s="7"/>
      <c r="F3" s="7"/>
      <c r="G3" s="7"/>
    </row>
    <row r="4" spans="2:7">
      <c r="B4" s="5"/>
      <c r="C4" s="6"/>
      <c r="D4" s="5"/>
      <c r="E4" s="7"/>
      <c r="F4" s="7"/>
      <c r="G4" s="7"/>
    </row>
    <row r="5" spans="2:7">
      <c r="B5" s="5"/>
      <c r="C5" s="6"/>
      <c r="D5" s="5"/>
      <c r="E5" s="7"/>
      <c r="F5" s="7"/>
      <c r="G5" s="7"/>
    </row>
    <row r="6" spans="2:7">
      <c r="B6" s="5"/>
      <c r="C6" s="5"/>
      <c r="D6" s="5"/>
      <c r="E6" s="7"/>
      <c r="F6" s="7"/>
      <c r="G6" s="7"/>
    </row>
    <row r="7" spans="2:7" ht="15.75">
      <c r="B7" s="65" t="s">
        <v>2</v>
      </c>
      <c r="C7" s="65"/>
      <c r="D7" s="65"/>
      <c r="E7" s="65"/>
      <c r="F7" s="65"/>
      <c r="G7" s="65"/>
    </row>
    <row r="8" spans="2:7">
      <c r="B8" s="5"/>
      <c r="C8" s="5"/>
      <c r="D8" s="5"/>
      <c r="E8" s="7"/>
      <c r="F8" s="7"/>
      <c r="G8" s="7"/>
    </row>
    <row r="9" spans="2:7" ht="15.75">
      <c r="B9" s="65" t="s">
        <v>3</v>
      </c>
      <c r="C9" s="65"/>
      <c r="D9" s="65"/>
      <c r="E9" s="65"/>
      <c r="F9" s="65"/>
      <c r="G9" s="65"/>
    </row>
    <row r="10" spans="2:7" ht="15.75">
      <c r="B10" s="65" t="s">
        <v>4</v>
      </c>
      <c r="C10" s="65"/>
      <c r="D10" s="65"/>
      <c r="E10" s="65"/>
      <c r="F10" s="65"/>
      <c r="G10" s="65"/>
    </row>
    <row r="11" spans="2:7" ht="15.75">
      <c r="B11" s="65" t="s">
        <v>17</v>
      </c>
      <c r="C11" s="65"/>
      <c r="D11" s="65"/>
      <c r="E11" s="65"/>
      <c r="F11" s="65"/>
      <c r="G11" s="65"/>
    </row>
    <row r="12" spans="2:7" ht="15.75">
      <c r="B12" s="65" t="s">
        <v>5</v>
      </c>
      <c r="C12" s="65"/>
      <c r="D12" s="65"/>
      <c r="E12" s="65"/>
      <c r="F12" s="65"/>
      <c r="G12" s="65"/>
    </row>
    <row r="13" spans="2:7" ht="16.5" thickBot="1">
      <c r="B13" s="8"/>
      <c r="C13" s="8"/>
      <c r="D13" s="8"/>
      <c r="E13" s="9"/>
      <c r="F13" s="9"/>
      <c r="G13" s="9"/>
    </row>
    <row r="14" spans="2:7">
      <c r="B14" s="10"/>
      <c r="C14" s="11"/>
      <c r="D14" s="44" t="s">
        <v>15</v>
      </c>
      <c r="E14" s="12"/>
      <c r="F14" s="12"/>
      <c r="G14" s="13"/>
    </row>
    <row r="15" spans="2:7">
      <c r="B15" s="14"/>
      <c r="C15" s="15"/>
      <c r="D15" s="15"/>
      <c r="E15" s="16" t="s">
        <v>7</v>
      </c>
      <c r="F15" s="16"/>
      <c r="G15" s="17">
        <v>46819488.579999998</v>
      </c>
    </row>
    <row r="16" spans="2:7">
      <c r="B16" s="18"/>
      <c r="C16" s="19"/>
      <c r="D16" s="19"/>
      <c r="E16" s="20"/>
      <c r="F16" s="20"/>
      <c r="G16" s="21"/>
    </row>
    <row r="17" spans="2:7">
      <c r="B17" s="18"/>
      <c r="C17" s="19"/>
      <c r="D17" s="19"/>
      <c r="E17" s="20"/>
      <c r="F17" s="20"/>
      <c r="G17" s="21"/>
    </row>
    <row r="18" spans="2:7">
      <c r="B18" s="50" t="s">
        <v>8</v>
      </c>
      <c r="C18" s="49" t="s">
        <v>9</v>
      </c>
      <c r="D18" s="49" t="s">
        <v>10</v>
      </c>
      <c r="E18" s="48" t="s">
        <v>11</v>
      </c>
      <c r="F18" s="48" t="s">
        <v>12</v>
      </c>
      <c r="G18" s="47" t="s">
        <v>13</v>
      </c>
    </row>
    <row r="19" spans="2:7">
      <c r="B19" s="56">
        <v>41680</v>
      </c>
      <c r="C19" s="57" t="s">
        <v>47</v>
      </c>
      <c r="D19" s="57" t="s">
        <v>45</v>
      </c>
      <c r="E19" s="60">
        <v>6536458.75</v>
      </c>
      <c r="F19" s="60"/>
      <c r="G19" s="58">
        <f>+G15+E19-F19</f>
        <v>53355947.329999998</v>
      </c>
    </row>
    <row r="20" spans="2:7">
      <c r="B20" s="56">
        <v>41680</v>
      </c>
      <c r="C20" s="57"/>
      <c r="D20" s="57" t="s">
        <v>46</v>
      </c>
      <c r="E20" s="60"/>
      <c r="F20" s="60">
        <v>82695.009999999995</v>
      </c>
      <c r="G20" s="58">
        <f t="shared" ref="G20:G25" si="0">+G19-F20</f>
        <v>53273252.32</v>
      </c>
    </row>
    <row r="21" spans="2:7">
      <c r="B21" s="56">
        <v>41680</v>
      </c>
      <c r="C21" s="57"/>
      <c r="D21" s="57" t="s">
        <v>46</v>
      </c>
      <c r="E21" s="60"/>
      <c r="F21" s="60">
        <v>6536458.75</v>
      </c>
      <c r="G21" s="58">
        <f t="shared" si="0"/>
        <v>46736793.57</v>
      </c>
    </row>
    <row r="22" spans="2:7">
      <c r="B22" s="56">
        <v>41680</v>
      </c>
      <c r="C22" s="57"/>
      <c r="D22" s="57" t="s">
        <v>46</v>
      </c>
      <c r="E22" s="60"/>
      <c r="F22" s="60">
        <v>500000</v>
      </c>
      <c r="G22" s="58">
        <f t="shared" si="0"/>
        <v>46236793.57</v>
      </c>
    </row>
    <row r="23" spans="2:7">
      <c r="B23" s="56">
        <v>41680</v>
      </c>
      <c r="C23" s="57"/>
      <c r="D23" s="57" t="s">
        <v>46</v>
      </c>
      <c r="E23" s="60"/>
      <c r="F23" s="60">
        <v>9500000</v>
      </c>
      <c r="G23" s="58">
        <f t="shared" si="0"/>
        <v>36736793.57</v>
      </c>
    </row>
    <row r="24" spans="2:7">
      <c r="B24" s="56">
        <v>41694</v>
      </c>
      <c r="C24" s="57"/>
      <c r="D24" s="57" t="s">
        <v>46</v>
      </c>
      <c r="E24" s="60"/>
      <c r="F24" s="60">
        <v>17700</v>
      </c>
      <c r="G24" s="58">
        <f t="shared" si="0"/>
        <v>36719093.57</v>
      </c>
    </row>
    <row r="25" spans="2:7">
      <c r="B25" s="56">
        <v>41698</v>
      </c>
      <c r="C25" s="57"/>
      <c r="D25" s="57" t="s">
        <v>44</v>
      </c>
      <c r="E25" s="60"/>
      <c r="F25" s="60">
        <v>250</v>
      </c>
      <c r="G25" s="58">
        <f t="shared" si="0"/>
        <v>36718843.57</v>
      </c>
    </row>
    <row r="26" spans="2:7">
      <c r="B26" s="56"/>
      <c r="C26" s="57"/>
      <c r="D26" s="57"/>
      <c r="E26" s="60">
        <f>SUM(E19:E25)</f>
        <v>6536458.75</v>
      </c>
      <c r="F26" s="60">
        <f>SUM(F20:F25)</f>
        <v>16637103.76</v>
      </c>
      <c r="G26" s="62"/>
    </row>
  </sheetData>
  <mergeCells count="5">
    <mergeCell ref="B7:G7"/>
    <mergeCell ref="B9:G9"/>
    <mergeCell ref="B10:G10"/>
    <mergeCell ref="B11:G11"/>
    <mergeCell ref="B12:G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K21"/>
  <sheetViews>
    <sheetView workbookViewId="0">
      <selection activeCell="I12" sqref="I12"/>
    </sheetView>
  </sheetViews>
  <sheetFormatPr defaultRowHeight="15"/>
  <cols>
    <col min="3" max="3" width="13.42578125" customWidth="1"/>
    <col min="4" max="4" width="15.28515625" customWidth="1"/>
    <col min="5" max="5" width="20.5703125" bestFit="1" customWidth="1"/>
    <col min="6" max="6" width="18" customWidth="1"/>
    <col min="7" max="7" width="17.7109375" style="4" customWidth="1"/>
    <col min="8" max="8" width="11.5703125" bestFit="1" customWidth="1"/>
    <col min="9" max="9" width="10.85546875" bestFit="1" customWidth="1"/>
    <col min="11" max="11" width="10.7109375" bestFit="1" customWidth="1"/>
  </cols>
  <sheetData>
    <row r="1" spans="3:10" ht="14.25" customHeight="1">
      <c r="I1" s="4"/>
      <c r="J1" s="4"/>
    </row>
    <row r="2" spans="3:10">
      <c r="I2" s="4"/>
      <c r="J2" s="4"/>
    </row>
    <row r="3" spans="3:10">
      <c r="H3" s="4"/>
    </row>
    <row r="4" spans="3:10">
      <c r="D4" s="2"/>
      <c r="H4" s="4"/>
    </row>
    <row r="5" spans="3:10">
      <c r="H5" s="4"/>
    </row>
    <row r="6" spans="3:10">
      <c r="H6" s="4"/>
    </row>
    <row r="7" spans="3:10">
      <c r="H7" s="4"/>
    </row>
    <row r="8" spans="3:10">
      <c r="H8" s="4"/>
    </row>
    <row r="9" spans="3:10" ht="15.75">
      <c r="C9" s="65" t="s">
        <v>2</v>
      </c>
      <c r="D9" s="65"/>
      <c r="E9" s="65"/>
      <c r="F9" s="65"/>
      <c r="G9" s="65"/>
      <c r="H9" s="65"/>
    </row>
    <row r="10" spans="3:10">
      <c r="H10" s="4"/>
    </row>
    <row r="11" spans="3:10">
      <c r="C11" s="66" t="s">
        <v>3</v>
      </c>
      <c r="D11" s="66"/>
      <c r="E11" s="66"/>
      <c r="F11" s="66"/>
      <c r="G11" s="66"/>
      <c r="H11" s="66"/>
    </row>
    <row r="12" spans="3:10">
      <c r="C12" s="66" t="s">
        <v>4</v>
      </c>
      <c r="D12" s="66"/>
      <c r="E12" s="66"/>
      <c r="F12" s="66"/>
      <c r="G12" s="66"/>
      <c r="H12" s="66"/>
    </row>
    <row r="13" spans="3:10">
      <c r="C13" s="66" t="s">
        <v>48</v>
      </c>
      <c r="D13" s="66"/>
      <c r="E13" s="66"/>
      <c r="F13" s="66"/>
      <c r="G13" s="66"/>
      <c r="H13" s="66"/>
    </row>
    <row r="14" spans="3:10" ht="15.75" thickBot="1">
      <c r="C14" s="66" t="s">
        <v>5</v>
      </c>
      <c r="D14" s="66"/>
      <c r="E14" s="66"/>
      <c r="F14" s="66"/>
      <c r="G14" s="66"/>
      <c r="H14" s="66"/>
    </row>
    <row r="15" spans="3:10">
      <c r="C15" s="46"/>
      <c r="D15" s="45"/>
      <c r="E15" s="44" t="s">
        <v>14</v>
      </c>
      <c r="F15" s="44"/>
      <c r="G15" s="43"/>
      <c r="H15" s="42"/>
    </row>
    <row r="16" spans="3:10">
      <c r="C16" s="41"/>
      <c r="D16" s="40"/>
      <c r="E16" s="40"/>
      <c r="F16" s="40"/>
      <c r="G16" s="39" t="s">
        <v>7</v>
      </c>
      <c r="H16" s="38">
        <v>310363.74</v>
      </c>
    </row>
    <row r="17" spans="3:11">
      <c r="C17" s="37"/>
      <c r="D17" s="36"/>
      <c r="E17" s="36"/>
      <c r="F17" s="36"/>
      <c r="G17" s="35"/>
      <c r="H17" s="34"/>
    </row>
    <row r="18" spans="3:11">
      <c r="C18" s="37"/>
      <c r="D18" s="36"/>
      <c r="E18" s="36"/>
      <c r="F18" s="36"/>
      <c r="G18" s="35"/>
      <c r="H18" s="34"/>
    </row>
    <row r="19" spans="3:11">
      <c r="C19" s="33" t="s">
        <v>8</v>
      </c>
      <c r="D19" s="32" t="s">
        <v>9</v>
      </c>
      <c r="E19" s="32" t="s">
        <v>10</v>
      </c>
      <c r="F19" s="32" t="s">
        <v>11</v>
      </c>
      <c r="G19" s="31" t="s">
        <v>12</v>
      </c>
      <c r="H19" s="30" t="s">
        <v>13</v>
      </c>
    </row>
    <row r="20" spans="3:11">
      <c r="C20" s="26">
        <v>41698</v>
      </c>
      <c r="D20" s="27" t="s">
        <v>49</v>
      </c>
      <c r="E20" s="27" t="s">
        <v>1</v>
      </c>
      <c r="F20" s="27"/>
      <c r="G20" s="28">
        <v>150</v>
      </c>
      <c r="H20" s="29">
        <f>H16+F20-G20</f>
        <v>310213.74</v>
      </c>
      <c r="I20" s="3"/>
      <c r="K20" s="1"/>
    </row>
    <row r="21" spans="3:11">
      <c r="C21" s="26"/>
      <c r="D21" s="27"/>
      <c r="E21" s="27"/>
      <c r="F21" s="27"/>
      <c r="G21" s="28"/>
    </row>
  </sheetData>
  <mergeCells count="5">
    <mergeCell ref="C9:H9"/>
    <mergeCell ref="C11:H11"/>
    <mergeCell ref="C12:H12"/>
    <mergeCell ref="C13:H13"/>
    <mergeCell ref="C14:H1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3:H45"/>
  <sheetViews>
    <sheetView tabSelected="1" topLeftCell="B1" workbookViewId="0">
      <selection activeCell="G5" sqref="G5"/>
    </sheetView>
  </sheetViews>
  <sheetFormatPr defaultRowHeight="15"/>
  <cols>
    <col min="3" max="3" width="11.42578125" customWidth="1"/>
    <col min="4" max="4" width="13.28515625" customWidth="1"/>
    <col min="5" max="5" width="42.85546875" customWidth="1"/>
    <col min="6" max="8" width="14.28515625" style="4" bestFit="1" customWidth="1"/>
  </cols>
  <sheetData>
    <row r="3" spans="3:8">
      <c r="C3" s="5"/>
      <c r="D3" s="6"/>
      <c r="E3" s="5"/>
      <c r="F3" s="7"/>
      <c r="G3" s="7"/>
      <c r="H3" s="7"/>
    </row>
    <row r="4" spans="3:8">
      <c r="C4" s="5"/>
      <c r="D4" s="6"/>
      <c r="E4" s="5"/>
      <c r="F4" s="7"/>
      <c r="G4" s="7"/>
      <c r="H4" s="7"/>
    </row>
    <row r="5" spans="3:8">
      <c r="C5" s="5"/>
      <c r="D5" s="6"/>
      <c r="E5" s="5"/>
      <c r="F5" s="7"/>
      <c r="G5" s="7"/>
      <c r="H5" s="7"/>
    </row>
    <row r="6" spans="3:8">
      <c r="C6" s="5"/>
      <c r="D6" s="6"/>
      <c r="E6" s="5"/>
      <c r="F6" s="7"/>
      <c r="G6" s="7"/>
      <c r="H6" s="7"/>
    </row>
    <row r="7" spans="3:8">
      <c r="C7" s="5"/>
      <c r="D7" s="5"/>
      <c r="E7" s="5"/>
      <c r="F7" s="7"/>
      <c r="G7" s="7"/>
      <c r="H7" s="7"/>
    </row>
    <row r="8" spans="3:8" ht="15.75">
      <c r="C8" s="65" t="s">
        <v>2</v>
      </c>
      <c r="D8" s="65"/>
      <c r="E8" s="65"/>
      <c r="F8" s="65"/>
      <c r="G8" s="65"/>
      <c r="H8" s="65"/>
    </row>
    <row r="9" spans="3:8">
      <c r="C9" s="5"/>
      <c r="D9" s="5"/>
      <c r="E9" s="5"/>
      <c r="F9" s="7"/>
      <c r="G9" s="7"/>
      <c r="H9" s="7"/>
    </row>
    <row r="10" spans="3:8" ht="15.75">
      <c r="C10" s="65" t="s">
        <v>3</v>
      </c>
      <c r="D10" s="65"/>
      <c r="E10" s="65"/>
      <c r="F10" s="65"/>
      <c r="G10" s="65"/>
      <c r="H10" s="65"/>
    </row>
    <row r="11" spans="3:8" ht="15.75">
      <c r="C11" s="65" t="s">
        <v>4</v>
      </c>
      <c r="D11" s="65"/>
      <c r="E11" s="65"/>
      <c r="F11" s="65"/>
      <c r="G11" s="65"/>
      <c r="H11" s="65"/>
    </row>
    <row r="12" spans="3:8" ht="15.75">
      <c r="C12" s="65" t="s">
        <v>17</v>
      </c>
      <c r="D12" s="65"/>
      <c r="E12" s="65"/>
      <c r="F12" s="65"/>
      <c r="G12" s="65"/>
      <c r="H12" s="65"/>
    </row>
    <row r="13" spans="3:8" ht="15.75">
      <c r="C13" s="65" t="s">
        <v>5</v>
      </c>
      <c r="D13" s="65"/>
      <c r="E13" s="65"/>
      <c r="F13" s="65"/>
      <c r="G13" s="65"/>
      <c r="H13" s="65"/>
    </row>
    <row r="14" spans="3:8" ht="16.5" thickBot="1">
      <c r="C14" s="8"/>
      <c r="D14" s="8"/>
      <c r="E14" s="8"/>
      <c r="F14" s="9"/>
      <c r="G14" s="9"/>
      <c r="H14" s="9"/>
    </row>
    <row r="15" spans="3:8" ht="15.75">
      <c r="C15" s="10"/>
      <c r="D15" s="11"/>
      <c r="E15" s="64" t="s">
        <v>6</v>
      </c>
      <c r="F15" s="12"/>
      <c r="G15" s="12"/>
      <c r="H15" s="13"/>
    </row>
    <row r="16" spans="3:8">
      <c r="C16" s="14"/>
      <c r="D16" s="15"/>
      <c r="E16" s="15"/>
      <c r="F16" s="16" t="s">
        <v>7</v>
      </c>
      <c r="G16" s="16"/>
      <c r="H16" s="17">
        <v>-346950.77</v>
      </c>
    </row>
    <row r="17" spans="3:8">
      <c r="C17" s="18"/>
      <c r="D17" s="19"/>
      <c r="E17" s="19"/>
      <c r="F17" s="20"/>
      <c r="G17" s="20"/>
      <c r="H17" s="21"/>
    </row>
    <row r="18" spans="3:8">
      <c r="C18" s="18"/>
      <c r="D18" s="19"/>
      <c r="E18" s="19"/>
      <c r="F18" s="20"/>
      <c r="G18" s="20"/>
      <c r="H18" s="21"/>
    </row>
    <row r="19" spans="3:8" ht="15.75">
      <c r="C19" s="22" t="s">
        <v>8</v>
      </c>
      <c r="D19" s="23" t="s">
        <v>9</v>
      </c>
      <c r="E19" s="23" t="s">
        <v>10</v>
      </c>
      <c r="F19" s="24" t="s">
        <v>11</v>
      </c>
      <c r="G19" s="24" t="s">
        <v>12</v>
      </c>
      <c r="H19" s="25" t="s">
        <v>13</v>
      </c>
    </row>
    <row r="20" spans="3:8">
      <c r="C20" s="51">
        <v>41674</v>
      </c>
      <c r="D20" s="52">
        <v>8353</v>
      </c>
      <c r="E20" s="53" t="s">
        <v>33</v>
      </c>
      <c r="F20" s="54"/>
      <c r="G20" s="54"/>
      <c r="H20" s="54">
        <f>+H16</f>
        <v>-346950.77</v>
      </c>
    </row>
    <row r="21" spans="3:8">
      <c r="C21" s="51">
        <v>41674</v>
      </c>
      <c r="D21" s="52">
        <v>8354</v>
      </c>
      <c r="E21" s="53" t="s">
        <v>34</v>
      </c>
      <c r="F21" s="54"/>
      <c r="G21" s="54">
        <v>42996.5</v>
      </c>
      <c r="H21" s="54">
        <f>+H20-G21</f>
        <v>-389947.27</v>
      </c>
    </row>
    <row r="22" spans="3:8">
      <c r="C22" s="51">
        <v>41675</v>
      </c>
      <c r="D22" s="52">
        <v>8355</v>
      </c>
      <c r="E22" s="53" t="s">
        <v>0</v>
      </c>
      <c r="F22" s="54"/>
      <c r="G22" s="54">
        <v>22099.200000000001</v>
      </c>
      <c r="H22" s="54">
        <f t="shared" ref="H22" si="0">+H21-G22</f>
        <v>-412046.47000000003</v>
      </c>
    </row>
    <row r="23" spans="3:8">
      <c r="C23" s="51">
        <v>41680</v>
      </c>
      <c r="D23" s="52" t="s">
        <v>18</v>
      </c>
      <c r="E23" s="53" t="s">
        <v>22</v>
      </c>
      <c r="F23" s="54">
        <v>82695.009999999995</v>
      </c>
      <c r="G23" s="54"/>
      <c r="H23" s="54">
        <f>+H22+F23</f>
        <v>-329351.46000000002</v>
      </c>
    </row>
    <row r="24" spans="3:8">
      <c r="C24" s="51">
        <v>41680</v>
      </c>
      <c r="D24" s="52" t="s">
        <v>19</v>
      </c>
      <c r="E24" s="53" t="s">
        <v>22</v>
      </c>
      <c r="F24" s="54">
        <v>6536458.75</v>
      </c>
      <c r="G24" s="54"/>
      <c r="H24" s="54">
        <f>+H23+F24-G24</f>
        <v>6207107.29</v>
      </c>
    </row>
    <row r="25" spans="3:8">
      <c r="C25" s="51">
        <v>41680</v>
      </c>
      <c r="D25" s="52" t="s">
        <v>20</v>
      </c>
      <c r="E25" s="53" t="s">
        <v>22</v>
      </c>
      <c r="F25" s="54">
        <v>500000</v>
      </c>
      <c r="G25" s="54"/>
      <c r="H25" s="54">
        <f t="shared" ref="H25:H44" si="1">+H24+F25-G25</f>
        <v>6707107.29</v>
      </c>
    </row>
    <row r="26" spans="3:8">
      <c r="C26" s="51">
        <v>41680</v>
      </c>
      <c r="D26" s="52" t="s">
        <v>21</v>
      </c>
      <c r="E26" s="53" t="s">
        <v>22</v>
      </c>
      <c r="F26" s="54">
        <v>9500000</v>
      </c>
      <c r="G26" s="54"/>
      <c r="H26" s="54">
        <f t="shared" si="1"/>
        <v>16207107.289999999</v>
      </c>
    </row>
    <row r="27" spans="3:8">
      <c r="C27" s="51">
        <v>41680</v>
      </c>
      <c r="D27" s="52">
        <v>8356</v>
      </c>
      <c r="E27" s="53" t="s">
        <v>35</v>
      </c>
      <c r="F27" s="54"/>
      <c r="G27" s="54">
        <v>25000</v>
      </c>
      <c r="H27" s="54">
        <f t="shared" si="1"/>
        <v>16182107.289999999</v>
      </c>
    </row>
    <row r="28" spans="3:8" ht="15.75" customHeight="1">
      <c r="C28" s="51">
        <v>41680</v>
      </c>
      <c r="D28" s="52">
        <v>8357</v>
      </c>
      <c r="E28" s="53" t="s">
        <v>36</v>
      </c>
      <c r="F28" s="54"/>
      <c r="G28" s="54">
        <v>26765</v>
      </c>
      <c r="H28" s="54">
        <f t="shared" si="1"/>
        <v>16155342.289999999</v>
      </c>
    </row>
    <row r="29" spans="3:8">
      <c r="C29" s="51">
        <v>41680</v>
      </c>
      <c r="D29" s="52"/>
      <c r="E29" s="55" t="s">
        <v>23</v>
      </c>
      <c r="F29" s="54"/>
      <c r="G29" s="54">
        <v>5746547.5099999998</v>
      </c>
      <c r="H29" s="54">
        <f t="shared" si="1"/>
        <v>10408794.779999999</v>
      </c>
    </row>
    <row r="30" spans="3:8">
      <c r="C30" s="51">
        <v>41681</v>
      </c>
      <c r="D30" s="52">
        <v>8358</v>
      </c>
      <c r="E30" s="53" t="s">
        <v>37</v>
      </c>
      <c r="F30" s="54"/>
      <c r="G30" s="54">
        <v>17711.3</v>
      </c>
      <c r="H30" s="54">
        <f t="shared" si="1"/>
        <v>10391083.479999999</v>
      </c>
    </row>
    <row r="31" spans="3:8">
      <c r="C31" s="51">
        <v>41681</v>
      </c>
      <c r="D31" s="52">
        <v>8359</v>
      </c>
      <c r="E31" s="53" t="s">
        <v>16</v>
      </c>
      <c r="F31" s="54"/>
      <c r="G31" s="54">
        <v>9344828.5199999996</v>
      </c>
      <c r="H31" s="54">
        <f t="shared" si="1"/>
        <v>1046254.959999999</v>
      </c>
    </row>
    <row r="32" spans="3:8">
      <c r="C32" s="51">
        <v>41687</v>
      </c>
      <c r="D32" s="52" t="s">
        <v>24</v>
      </c>
      <c r="E32" s="53" t="s">
        <v>38</v>
      </c>
      <c r="F32" s="54"/>
      <c r="G32" s="54">
        <v>699702.7</v>
      </c>
      <c r="H32" s="54">
        <f t="shared" si="1"/>
        <v>346552.25999999908</v>
      </c>
    </row>
    <row r="33" spans="3:8">
      <c r="C33" s="51">
        <v>41687</v>
      </c>
      <c r="D33" s="52" t="s">
        <v>25</v>
      </c>
      <c r="E33" s="53" t="s">
        <v>39</v>
      </c>
      <c r="F33" s="54"/>
      <c r="G33" s="54">
        <v>22265.22</v>
      </c>
      <c r="H33" s="54">
        <f t="shared" si="1"/>
        <v>324287.03999999911</v>
      </c>
    </row>
    <row r="34" spans="3:8">
      <c r="C34" s="51">
        <v>41687</v>
      </c>
      <c r="D34" s="52" t="s">
        <v>26</v>
      </c>
      <c r="E34" s="53" t="s">
        <v>40</v>
      </c>
      <c r="F34" s="54"/>
      <c r="G34" s="54">
        <v>30924.240000000002</v>
      </c>
      <c r="H34" s="54">
        <f t="shared" si="1"/>
        <v>293362.79999999912</v>
      </c>
    </row>
    <row r="35" spans="3:8">
      <c r="C35" s="51">
        <v>41694</v>
      </c>
      <c r="D35" s="52">
        <v>8360</v>
      </c>
      <c r="E35" s="53" t="s">
        <v>41</v>
      </c>
      <c r="F35" s="54"/>
      <c r="G35" s="54">
        <v>13500</v>
      </c>
      <c r="H35" s="54">
        <f t="shared" si="1"/>
        <v>279862.79999999912</v>
      </c>
    </row>
    <row r="36" spans="3:8">
      <c r="C36" s="51">
        <v>41694</v>
      </c>
      <c r="D36" s="52" t="s">
        <v>27</v>
      </c>
      <c r="E36" s="53" t="s">
        <v>33</v>
      </c>
      <c r="F36" s="54"/>
      <c r="G36" s="54"/>
      <c r="H36" s="54">
        <f t="shared" si="1"/>
        <v>279862.79999999912</v>
      </c>
    </row>
    <row r="37" spans="3:8">
      <c r="C37" s="51">
        <v>41694</v>
      </c>
      <c r="D37" s="52" t="s">
        <v>28</v>
      </c>
      <c r="E37" s="53" t="s">
        <v>33</v>
      </c>
      <c r="F37" s="54"/>
      <c r="G37" s="54"/>
      <c r="H37" s="54">
        <f t="shared" si="1"/>
        <v>279862.79999999912</v>
      </c>
    </row>
    <row r="38" spans="3:8">
      <c r="C38" s="51">
        <v>41694</v>
      </c>
      <c r="D38" s="52" t="s">
        <v>29</v>
      </c>
      <c r="E38" s="53" t="s">
        <v>33</v>
      </c>
      <c r="F38" s="54"/>
      <c r="G38" s="54"/>
      <c r="H38" s="54">
        <f t="shared" si="1"/>
        <v>279862.79999999912</v>
      </c>
    </row>
    <row r="39" spans="3:8">
      <c r="C39" s="51">
        <v>41694</v>
      </c>
      <c r="D39" s="52" t="s">
        <v>30</v>
      </c>
      <c r="E39" s="53" t="s">
        <v>22</v>
      </c>
      <c r="F39" s="54">
        <v>17700</v>
      </c>
      <c r="G39" s="54"/>
      <c r="H39" s="54">
        <f t="shared" si="1"/>
        <v>297562.79999999912</v>
      </c>
    </row>
    <row r="40" spans="3:8">
      <c r="C40" s="51">
        <v>41696</v>
      </c>
      <c r="D40" s="52">
        <v>8361</v>
      </c>
      <c r="E40" s="53" t="s">
        <v>0</v>
      </c>
      <c r="F40" s="54"/>
      <c r="G40" s="54">
        <v>44250</v>
      </c>
      <c r="H40" s="54">
        <f t="shared" si="1"/>
        <v>253312.79999999912</v>
      </c>
    </row>
    <row r="41" spans="3:8">
      <c r="C41" s="51">
        <v>41696</v>
      </c>
      <c r="D41" s="52">
        <v>8362</v>
      </c>
      <c r="E41" s="53" t="s">
        <v>42</v>
      </c>
      <c r="F41" s="54"/>
      <c r="G41" s="54">
        <v>41967.58</v>
      </c>
      <c r="H41" s="54">
        <f t="shared" si="1"/>
        <v>211345.2199999991</v>
      </c>
    </row>
    <row r="42" spans="3:8">
      <c r="C42" s="51">
        <v>41696</v>
      </c>
      <c r="D42" s="52">
        <v>8363</v>
      </c>
      <c r="E42" s="53" t="s">
        <v>42</v>
      </c>
      <c r="F42" s="54"/>
      <c r="G42" s="54">
        <v>9171.84</v>
      </c>
      <c r="H42" s="54">
        <f t="shared" si="1"/>
        <v>202173.3799999991</v>
      </c>
    </row>
    <row r="43" spans="3:8">
      <c r="C43" s="51">
        <v>41698</v>
      </c>
      <c r="D43" s="52" t="s">
        <v>31</v>
      </c>
      <c r="E43" s="53" t="s">
        <v>43</v>
      </c>
      <c r="F43" s="54">
        <v>11290.8</v>
      </c>
      <c r="G43" s="54"/>
      <c r="H43" s="54">
        <f t="shared" si="1"/>
        <v>213464.17999999909</v>
      </c>
    </row>
    <row r="44" spans="3:8">
      <c r="C44" s="51">
        <v>41698</v>
      </c>
      <c r="D44" s="52" t="s">
        <v>32</v>
      </c>
      <c r="E44" s="53" t="s">
        <v>44</v>
      </c>
      <c r="F44" s="54"/>
      <c r="G44" s="54">
        <v>25504.44</v>
      </c>
      <c r="H44" s="54">
        <f t="shared" si="1"/>
        <v>187959.73999999909</v>
      </c>
    </row>
    <row r="45" spans="3:8">
      <c r="C45" s="56"/>
      <c r="D45" s="57"/>
      <c r="E45" s="57"/>
      <c r="F45" s="58">
        <f>SUM(F20:F44)</f>
        <v>16648144.560000001</v>
      </c>
      <c r="G45" s="58">
        <f>SUM(G20:G44)</f>
        <v>16113234.049999999</v>
      </c>
      <c r="H45" s="59"/>
    </row>
  </sheetData>
  <mergeCells count="5">
    <mergeCell ref="C8:H8"/>
    <mergeCell ref="C10:H10"/>
    <mergeCell ref="C11:H11"/>
    <mergeCell ref="C12:H12"/>
    <mergeCell ref="C13:H13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C1:K21"/>
  <sheetViews>
    <sheetView workbookViewId="0">
      <selection activeCell="I9" sqref="I9"/>
    </sheetView>
  </sheetViews>
  <sheetFormatPr defaultRowHeight="15"/>
  <cols>
    <col min="3" max="3" width="13.42578125" customWidth="1"/>
    <col min="4" max="4" width="15.28515625" customWidth="1"/>
    <col min="5" max="5" width="20.5703125" bestFit="1" customWidth="1"/>
    <col min="6" max="6" width="18" customWidth="1"/>
    <col min="7" max="7" width="17.7109375" style="4" customWidth="1"/>
    <col min="8" max="8" width="11.5703125" bestFit="1" customWidth="1"/>
    <col min="9" max="9" width="10.85546875" bestFit="1" customWidth="1"/>
    <col min="11" max="11" width="10.7109375" bestFit="1" customWidth="1"/>
  </cols>
  <sheetData>
    <row r="1" spans="3:10" ht="14.25" customHeight="1">
      <c r="I1" s="4"/>
      <c r="J1" s="4"/>
    </row>
    <row r="2" spans="3:10">
      <c r="I2" s="4"/>
      <c r="J2" s="4"/>
    </row>
    <row r="3" spans="3:10">
      <c r="H3" s="4"/>
    </row>
    <row r="4" spans="3:10">
      <c r="D4" s="2"/>
      <c r="H4" s="4"/>
    </row>
    <row r="5" spans="3:10">
      <c r="H5" s="4"/>
    </row>
    <row r="6" spans="3:10">
      <c r="H6" s="4"/>
    </row>
    <row r="7" spans="3:10">
      <c r="H7" s="4"/>
    </row>
    <row r="8" spans="3:10">
      <c r="H8" s="4"/>
    </row>
    <row r="9" spans="3:10" ht="15.75">
      <c r="C9" s="65" t="s">
        <v>2</v>
      </c>
      <c r="D9" s="65"/>
      <c r="E9" s="65"/>
      <c r="F9" s="65"/>
      <c r="G9" s="65"/>
      <c r="H9" s="65"/>
    </row>
    <row r="10" spans="3:10">
      <c r="H10" s="4"/>
    </row>
    <row r="11" spans="3:10">
      <c r="C11" s="66" t="s">
        <v>3</v>
      </c>
      <c r="D11" s="66"/>
      <c r="E11" s="66"/>
      <c r="F11" s="66"/>
      <c r="G11" s="66"/>
      <c r="H11" s="66"/>
    </row>
    <row r="12" spans="3:10">
      <c r="C12" s="66" t="s">
        <v>4</v>
      </c>
      <c r="D12" s="66"/>
      <c r="E12" s="66"/>
      <c r="F12" s="66"/>
      <c r="G12" s="66"/>
      <c r="H12" s="66"/>
    </row>
    <row r="13" spans="3:10">
      <c r="C13" s="66" t="s">
        <v>48</v>
      </c>
      <c r="D13" s="66"/>
      <c r="E13" s="66"/>
      <c r="F13" s="66"/>
      <c r="G13" s="66"/>
      <c r="H13" s="66"/>
    </row>
    <row r="14" spans="3:10" ht="15.75" thickBot="1">
      <c r="C14" s="66" t="s">
        <v>5</v>
      </c>
      <c r="D14" s="66"/>
      <c r="E14" s="66"/>
      <c r="F14" s="66"/>
      <c r="G14" s="66"/>
      <c r="H14" s="66"/>
    </row>
    <row r="15" spans="3:10">
      <c r="C15" s="46"/>
      <c r="D15" s="45"/>
      <c r="E15" s="44" t="s">
        <v>50</v>
      </c>
      <c r="F15" s="44"/>
      <c r="G15" s="43"/>
      <c r="H15" s="42"/>
    </row>
    <row r="16" spans="3:10">
      <c r="C16" s="41"/>
      <c r="D16" s="40"/>
      <c r="E16" s="40"/>
      <c r="F16" s="40"/>
      <c r="G16" s="39" t="s">
        <v>7</v>
      </c>
      <c r="H16" s="38">
        <v>614957.62</v>
      </c>
    </row>
    <row r="17" spans="3:11">
      <c r="C17" s="37"/>
      <c r="D17" s="36"/>
      <c r="E17" s="36"/>
      <c r="F17" s="36"/>
      <c r="G17" s="35"/>
      <c r="H17" s="34"/>
    </row>
    <row r="18" spans="3:11">
      <c r="C18" s="37"/>
      <c r="D18" s="36"/>
      <c r="E18" s="36"/>
      <c r="F18" s="36"/>
      <c r="G18" s="35"/>
      <c r="H18" s="34"/>
    </row>
    <row r="19" spans="3:11">
      <c r="C19" s="33" t="s">
        <v>8</v>
      </c>
      <c r="D19" s="32" t="s">
        <v>9</v>
      </c>
      <c r="E19" s="32" t="s">
        <v>10</v>
      </c>
      <c r="F19" s="32" t="s">
        <v>11</v>
      </c>
      <c r="G19" s="31" t="s">
        <v>12</v>
      </c>
      <c r="H19" s="30" t="s">
        <v>13</v>
      </c>
    </row>
    <row r="20" spans="3:11">
      <c r="C20" s="56">
        <v>41698</v>
      </c>
      <c r="D20" s="57" t="s">
        <v>51</v>
      </c>
      <c r="E20" s="57" t="s">
        <v>1</v>
      </c>
      <c r="F20" s="57"/>
      <c r="G20" s="60">
        <v>150</v>
      </c>
      <c r="H20" s="63">
        <f>H16+F20-G20</f>
        <v>614807.62</v>
      </c>
      <c r="I20" s="3"/>
      <c r="K20" s="1"/>
    </row>
    <row r="21" spans="3:11">
      <c r="C21" s="56"/>
      <c r="D21" s="57"/>
      <c r="E21" s="57"/>
      <c r="F21" s="57"/>
      <c r="G21" s="60">
        <f>SUM(G20)</f>
        <v>150</v>
      </c>
      <c r="H21" s="61"/>
    </row>
  </sheetData>
  <mergeCells count="5">
    <mergeCell ref="C9:H9"/>
    <mergeCell ref="C11:H11"/>
    <mergeCell ref="C12:H12"/>
    <mergeCell ref="C13:H13"/>
    <mergeCell ref="C14:H1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CUENTA NO. 240-010733-0 </vt:lpstr>
      <vt:lpstr>CUENTA NO. 240-014792-7 </vt:lpstr>
      <vt:lpstr>CUENTA NO. 240-010951-0 </vt:lpstr>
      <vt:lpstr>CUENTA NO. 240-014793-5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Cristina Taveras</cp:lastModifiedBy>
  <dcterms:created xsi:type="dcterms:W3CDTF">2014-12-03T13:42:29Z</dcterms:created>
  <dcterms:modified xsi:type="dcterms:W3CDTF">2015-01-19T12:26:24Z</dcterms:modified>
</cp:coreProperties>
</file>