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C:\Users\cristina.taveras\Desktop\PORTAL COMITE DE ETICA\2018\MAYO 2018\"/>
    </mc:Choice>
  </mc:AlternateContent>
  <xr:revisionPtr revIDLastSave="0" documentId="10_ncr:8100000_{6DE8FE5A-221B-497B-94E4-89081D5E1561}" xr6:coauthVersionLast="32" xr6:coauthVersionMax="32" xr10:uidLastSave="{00000000-0000-0000-0000-000000000000}"/>
  <bookViews>
    <workbookView xWindow="0" yWindow="0" windowWidth="15360" windowHeight="7755" xr2:uid="{00000000-000D-0000-FFFF-FFFF00000000}"/>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2018'!$A$12:$M$55</definedName>
    <definedName name="_xlnm._FilterDatabase" localSheetId="1" hidden="1">'[1]PRELIMINAR POA'!#REF!</definedName>
    <definedName name="_xlnm._FilterDatabase" hidden="1">'[1]PRELIMINAR POA'!#REF!</definedName>
    <definedName name="_xlnm.Print_Area" localSheetId="0">'Evaluación PT 2018'!$A$1:$M$59</definedName>
    <definedName name="_xlnm.Print_Area">#REF!</definedName>
    <definedName name="MyExchangeRate" localSheetId="0">#REF!</definedName>
    <definedName name="MyExchangeRate">#REF!</definedName>
    <definedName name="OLE_LINK1" localSheetId="0">#REF!</definedName>
    <definedName name="OLE_LINK1">#REF!</definedName>
    <definedName name="_xlnm.Print_Titles" localSheetId="0">'Evaluación PT 2018'!$11:$14</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localSheetId="1" hidden="1">'[1]PRELIMINAR POA'!$191:$191,'[1]PRELIMINAR POA'!$3699:$3705</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localSheetId="1" hidden="1">'[2]POA GENERAL'!$191:$191,'[2]POA GENERAL'!$2787:$2787,'[2]POA GENERAL'!$3699:$3705</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localSheetId="1" hidden="1">'[1]PRELIMINAR POA'!$191:$191,'[1]PRELIMINAR POA'!$2787:$2787,'[1]PRELIMINAR POA'!$3699:$3705</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localSheetId="1" hidden="1">'[1]PRELIMINAR POA'!$191:$191,'[1]PRELIMINAR POA'!$2787:$2787,'[1]PRELIMINAR POA'!$3699:$3705</definedName>
    <definedName name="Z_BFDEDB31_9899_48A8_914B_CA36B71B031E_.wvu.Rows" hidden="1">'[1]PRELIMINAR POA'!$191:$191,'[1]PRELIMINAR POA'!$2787:$2787,'[1]PRELIMINAR POA'!$3699:$3705</definedName>
  </definedNames>
  <calcPr calcId="162913"/>
</workbook>
</file>

<file path=xl/calcChain.xml><?xml version="1.0" encoding="utf-8"?>
<calcChain xmlns="http://schemas.openxmlformats.org/spreadsheetml/2006/main">
  <c r="L55" i="9" l="1"/>
  <c r="E9" i="11" l="1"/>
  <c r="E8" i="11"/>
  <c r="E7" i="11"/>
  <c r="E6" i="11"/>
  <c r="I9" i="11" l="1"/>
  <c r="H9" i="11"/>
  <c r="G9" i="11"/>
  <c r="F9" i="11"/>
  <c r="I8" i="11"/>
  <c r="H8" i="11"/>
  <c r="G8" i="11"/>
  <c r="F8" i="11"/>
  <c r="I7" i="11"/>
  <c r="H7" i="11"/>
  <c r="G7" i="11"/>
  <c r="F7" i="11"/>
  <c r="I6" i="11"/>
  <c r="H6" i="11"/>
  <c r="G6" i="11"/>
  <c r="F6" i="11"/>
  <c r="I10" i="11" l="1"/>
  <c r="H10" i="11"/>
  <c r="G10" i="11"/>
  <c r="F10" i="11"/>
  <c r="E10" i="11"/>
  <c r="J10" i="11" l="1"/>
  <c r="G11" i="11" s="1"/>
  <c r="I11" i="11" l="1"/>
  <c r="E11" i="11"/>
  <c r="H11" i="11"/>
  <c r="F11" i="11"/>
  <c r="J11" i="11" l="1"/>
  <c r="K6" i="11" l="1"/>
  <c r="K12" i="11" s="1"/>
</calcChain>
</file>

<file path=xl/sharedStrings.xml><?xml version="1.0" encoding="utf-8"?>
<sst xmlns="http://schemas.openxmlformats.org/spreadsheetml/2006/main" count="251" uniqueCount="176">
  <si>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</si>
  <si>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</si>
  <si>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</si>
  <si>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</si>
  <si>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</si>
  <si>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</si>
  <si>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</si>
  <si>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</si>
  <si>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</si>
  <si>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</si>
  <si>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</si>
  <si>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</si>
  <si>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</si>
  <si>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</si>
  <si>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</si>
  <si>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</si>
  <si>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</si>
  <si>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</si>
  <si>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</si>
  <si>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</si>
  <si>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</si>
  <si>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</si>
  <si>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</si>
  <si>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</si>
  <si>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</si>
  <si>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</si>
  <si>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</si>
  <si>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</si>
  <si>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</si>
  <si>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</si>
  <si>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</si>
  <si>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</si>
  <si>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</si>
  <si>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</si>
  <si>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</si>
  <si>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</si>
  <si>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</si>
  <si>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</si>
  <si>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</si>
  <si>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</si>
  <si>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</si>
  <si>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</si>
  <si>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</si>
  <si>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</si>
  <si>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</si>
  <si>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</si>
  <si>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</si>
  <si>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</si>
  <si>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</si>
  <si>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</si>
  <si>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</si>
  <si>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</si>
  <si>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</si>
  <si>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</si>
  <si>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</si>
  <si>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</si>
  <si>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</si>
  <si>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</si>
  <si>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Conflicto de intereses:                                                                      a) Sensibilizar al personal sobre la importancia de prevenir y atender la ocurrencia de conflictos de intereses y llevar registro de casos en la institución.</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</si>
  <si>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</si>
  <si>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</si>
  <si>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</si>
  <si>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</si>
  <si>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</si>
  <si>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</si>
  <si>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</si>
  <si>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</si>
  <si>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</si>
  <si>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</si>
  <si>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</si>
  <si>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</si>
  <si>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</si>
  <si>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</si>
  <si>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</si>
  <si>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</si>
  <si>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</si>
  <si>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</si>
  <si>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</si>
  <si>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</si>
  <si>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</si>
  <si>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</si>
  <si>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</si>
  <si>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</si>
  <si>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</si>
  <si>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</si>
  <si>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</si>
  <si>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</si>
  <si>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</si>
  <si>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</si>
  <si>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</si>
  <si>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</si>
  <si>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</si>
  <si>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</si>
  <si>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</si>
  <si>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</si>
  <si>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</si>
  <si>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</si>
  <si>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</si>
  <si>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</si>
  <si>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</si>
  <si>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</si>
  <si>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</si>
  <si>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</si>
  <si>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</si>
  <si>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</si>
  <si>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</si>
  <si>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</si>
  <si>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</si>
  <si>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Cantidad de Servidores en la institución:</t>
  </si>
  <si>
    <t xml:space="preserve">Cumplido </t>
  </si>
  <si>
    <t>Pendiente</t>
  </si>
  <si>
    <t>No Cumplido</t>
  </si>
  <si>
    <t>N/A</t>
  </si>
  <si>
    <t>Calificación Final</t>
  </si>
  <si>
    <t>Fecha de recepción del plan de Trabajo:</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</si>
  <si>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</si>
  <si>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</si>
  <si>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</si>
  <si>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</si>
  <si>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</si>
  <si>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</si>
  <si>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</si>
  <si>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</si>
  <si>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</si>
  <si>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</si>
  <si>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</si>
  <si>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Sensibilizar y capacitar a los servidores públicos de la institución sobre los siguientes temas:
• Deberes y derechos del Servidor Público
• Régimen Ético y disciplinario                                                                 • Ética en la gestión pública</t>
  </si>
  <si>
    <t xml:space="preserve">• Código firmado en original.
• Correos electrónicos/ circulares/ afiches
• InfD30:D48orme de evaluación suscritos por los miembros de la CEP.
</t>
  </si>
  <si>
    <t>Oficina Presidencial de Tecnologías de la Información y Comunicación (OPTIC)</t>
  </si>
  <si>
    <t>T1/T3</t>
  </si>
  <si>
    <t>T1/T2/T3/T4</t>
  </si>
  <si>
    <t>T1/T2/T4</t>
  </si>
  <si>
    <t>T1/T2</t>
  </si>
  <si>
    <t>T2/T3/T4</t>
  </si>
  <si>
    <t>T2/T4</t>
  </si>
  <si>
    <t>Tecnico Evaluador: Yaritza Pérez</t>
  </si>
  <si>
    <t>Se realizo via correo electronico survey monkey una encuesta con el Objetivo de medir el conocimiento de los servidores publicos sobre temas de la etica, la integridad, transparencia y practicas anticorrupcion.</t>
  </si>
  <si>
    <t>Se envio un correo, y se compartio por el mural una capsula sobre la Etica Profesional.</t>
  </si>
  <si>
    <t>Se envio un correo  y compartio por el mural una capsula sobre los Deberes y Derechos del Servidor Público</t>
  </si>
  <si>
    <t>09/02/2018 y 13/03/2018 ( Favor ver plan actualizado, se modificaron las actividades a enero y marzo 2018, antes estaban febrero y julio 2018).</t>
  </si>
  <si>
    <t>a) Se entregaron volantes y se envió un correo donde se informó el medio por el cual podian solicitar asesoria sobre dudas en el ejercicio de sus funciones.</t>
  </si>
  <si>
    <t>b) Se envio por correo y se entrego en fisico un Volante  que  hace referencia de los recursos disponibles, los cuales son: Buzon fisico, Buzon Electronico y correo electronico de la Comision de Etica de la OPTIC.</t>
  </si>
  <si>
    <t xml:space="preserve">Se hizo la colocación del Buzon de Denuncias. Fotos </t>
  </si>
  <si>
    <t xml:space="preserve">Se socializo via correo y mural, la colocacion del buzon de denuncias y otros medios mas confiables para la recepcion de denuncias, como es el Buzon Electronico </t>
  </si>
  <si>
    <t xml:space="preserve">En correo socializado y mural se coloco capsula donde informa como debe presentarse la denuncia y los medios disponibles.  </t>
  </si>
  <si>
    <t>Se hizo cuadro de control en Excel, ademas de una certificacion firmada por la coordinadora general de la comision, donde consta que no hubo ocurrencia de conflictos de intereses, en el primer trimestre en la OPTIC.</t>
  </si>
  <si>
    <t>05/01/2018;  02/02/2018 02/03/2018</t>
  </si>
  <si>
    <t>Se realizaron tres reuniones correspondientes a los meses enero, febrero y marzo y se levantaron actas las cuales estan firmadas e inicializadas por los presentes.</t>
  </si>
  <si>
    <r>
      <rPr>
        <b/>
        <sz val="14"/>
        <rFont val="Arial"/>
        <family val="2"/>
      </rPr>
      <t xml:space="preserve">Primer grupo </t>
    </r>
    <r>
      <rPr>
        <sz val="14"/>
        <rFont val="Arial"/>
        <family val="2"/>
      </rPr>
      <t xml:space="preserve">31/10/2017; 8/11/2017 22/11/2017-                                               </t>
    </r>
    <r>
      <rPr>
        <b/>
        <sz val="14"/>
        <rFont val="Arial"/>
        <family val="2"/>
      </rPr>
      <t>Banco Central Auditorio</t>
    </r>
    <r>
      <rPr>
        <sz val="14"/>
        <rFont val="Arial"/>
        <family val="2"/>
      </rPr>
      <t xml:space="preserve">  20/03/2018          </t>
    </r>
  </si>
  <si>
    <t>Curso presencial para las comisiones de etica  en el Ministerio de Defensa, OISOE; y actividad  para la ----- Evaluacion del primer trimestre del Plan de Trabajo, Auditorio Banco Central</t>
  </si>
  <si>
    <t>Certificación donde consta que en este trimestre no hubo cambios en la composicion de la CEP de OPTIC</t>
  </si>
  <si>
    <t>Certificación donde consta que la OPTIC no tiene dependecias en el interior del país.</t>
  </si>
  <si>
    <t>14-03-2018  y                                                                                                                                                                                                                                                                          23-03-2018</t>
  </si>
  <si>
    <t>Se envio el codigo de Etica y Conducta Institucional via correo, se socializo (fotos) a  las personas que no tienen acceso al correo y se hizo encuesta de tres preguntas, ademas de entregarsele formulario de entendimiento del mismo para su firma; el 23 de marzo se socializo capsula etica sobre el Codigo de Etica</t>
  </si>
  <si>
    <t>Esta actividad no se estará evaluando para este período</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</si>
  <si>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</si>
  <si>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</si>
  <si>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</si>
  <si>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</si>
  <si>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</si>
  <si>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</si>
  <si>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</si>
  <si>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</si>
  <si>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</si>
  <si>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</si>
  <si>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</si>
  <si>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</si>
  <si>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</si>
  <si>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</si>
  <si>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</si>
  <si>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</si>
  <si>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</si>
  <si>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</si>
  <si>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</si>
  <si>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Calificación parcial por ser una actividad continua.</t>
  </si>
  <si>
    <t xml:space="preserve">Calificación parcial por ser una actividad continua.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</si>
</sst>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_-;\-* #,##0.00_-;_-* &quot;-&quot;??_-;_-@_-"/>
    <numFmt numFmtId="165" formatCode="_([$€]* #,##0.00_);_([$€]* \(#,##0.00\);_([$€]* &quot;-&quot;??_);_(@_)"/>
    <numFmt numFmtId="166" formatCode="[$-C0A]mmmm\-yy;@"/>
    <numFmt numFmtId="167" formatCode="[$-C0A]d\-mmm\-yyyy;@"/>
  </numFmts>
  <fonts count="45">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sz val="16"/>
      <name val="Arial"/>
      <family val="2"/>
    </font>
    <font>
      <b/>
      <sz val="11"/>
      <color theme="1"/>
      <name val="Arial"/>
      <family val="2"/>
    </font>
    <font>
      <sz val="16"/>
      <color theme="1"/>
      <name val="Arial"/>
      <family val="2"/>
    </font>
    <font>
      <b/>
      <sz val="20"/>
      <color theme="0"/>
      <name val="Arial"/>
      <family val="2"/>
    </font>
    <font>
      <b/>
      <sz val="14"/>
      <color theme="1"/>
      <name val="Calibri"/>
      <family val="2"/>
      <scheme val="minor"/>
    </font>
    <font>
      <sz val="14"/>
      <color theme="0" tint="-0.34998626667073579"/>
      <name val="Calibri"/>
      <family val="2"/>
      <scheme val="minor"/>
    </font>
    <font>
      <sz val="14"/>
      <color rgb="FFFF0000"/>
      <name val="Calibri"/>
      <family val="2"/>
      <scheme val="minor"/>
    </font>
    <font>
      <b/>
      <sz val="11"/>
      <color theme="1"/>
      <name val="Calibri"/>
      <family val="2"/>
      <scheme val="minor"/>
    </font>
    <font>
      <b/>
      <sz val="16"/>
      <color theme="1"/>
      <name val="Calibri"/>
      <family val="2"/>
      <scheme val="minor"/>
    </font>
    <font>
      <b/>
      <sz val="1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indexed="64"/>
      </left>
      <right style="thin">
        <color auto="1"/>
      </right>
      <top style="thin">
        <color indexed="64"/>
      </top>
      <bottom style="dotted">
        <color theme="0" tint="-0.499984740745262"/>
      </bottom>
      <diagonal/>
    </border>
    <border>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auto="1"/>
      </left>
      <right style="thin">
        <color auto="1"/>
      </right>
      <top style="dotted">
        <color theme="0" tint="-0.499984740745262"/>
      </top>
      <bottom/>
      <diagonal/>
    </border>
    <border>
      <left/>
      <right style="thin">
        <color indexed="64"/>
      </right>
      <top/>
      <bottom style="medium">
        <color indexed="64"/>
      </bottom>
      <diagonal/>
    </border>
    <border diagonalUp="1" diagonalDown="1">
      <left style="thin">
        <color indexed="64"/>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right/>
      <top/>
      <bottom style="medium">
        <color indexed="64"/>
      </bottom>
      <diagonal/>
    </border>
  </borders>
  <cellStyleXfs count="84">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9" fontId="5" fillId="0" borderId="0" applyFont="0" applyFill="0" applyBorder="0" applyAlignment="0" applyProtection="0"/>
  </cellStyleXfs>
  <cellXfs count="360">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3" fillId="0" borderId="0" xfId="1" applyFont="1" applyFill="1" applyBorder="1" applyAlignment="1">
      <alignment vertical="center" wrapText="1"/>
    </xf>
    <xf numFmtId="0" fontId="6" fillId="12" borderId="25"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1" xfId="0" applyFont="1" applyBorder="1" applyAlignment="1">
      <alignment horizontal="justify" vertical="center" wrapText="1"/>
    </xf>
    <xf numFmtId="0" fontId="25" fillId="0" borderId="1" xfId="0" applyFont="1" applyBorder="1" applyAlignment="1">
      <alignment vertical="center" wrapText="1"/>
    </xf>
    <xf numFmtId="0" fontId="25" fillId="0" borderId="20" xfId="0" applyFont="1" applyBorder="1" applyAlignment="1">
      <alignment horizontal="left" vertical="center" wrapText="1"/>
    </xf>
    <xf numFmtId="0" fontId="25" fillId="0" borderId="36" xfId="0" applyFont="1" applyBorder="1" applyAlignment="1">
      <alignment horizontal="left" vertical="center" wrapText="1"/>
    </xf>
    <xf numFmtId="0" fontId="25" fillId="0" borderId="37" xfId="0" applyFont="1" applyBorder="1" applyAlignment="1">
      <alignment horizontal="left" vertical="center" wrapText="1"/>
    </xf>
    <xf numFmtId="0" fontId="25" fillId="0" borderId="1" xfId="0" applyFont="1" applyBorder="1" applyAlignment="1">
      <alignment horizontal="left" vertical="center" wrapText="1"/>
    </xf>
    <xf numFmtId="0" fontId="27" fillId="0" borderId="1"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25" fillId="0" borderId="32" xfId="0" applyFont="1" applyBorder="1" applyAlignment="1">
      <alignment horizontal="justify" vertical="center" wrapText="1"/>
    </xf>
    <xf numFmtId="0" fontId="25" fillId="0" borderId="44" xfId="0" applyFont="1" applyBorder="1" applyAlignment="1">
      <alignment horizontal="left" vertical="center" wrapText="1"/>
    </xf>
    <xf numFmtId="0" fontId="4" fillId="0" borderId="8" xfId="0" applyFont="1" applyBorder="1" applyAlignment="1" applyProtection="1">
      <alignment horizontal="center" vertical="top" wrapText="1"/>
    </xf>
    <xf numFmtId="0" fontId="4" fillId="0" borderId="32" xfId="0" applyFont="1" applyBorder="1" applyAlignment="1" applyProtection="1">
      <alignment horizontal="center" vertical="top"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7" fillId="0" borderId="1" xfId="0" applyFont="1" applyFill="1" applyBorder="1" applyAlignment="1">
      <alignment horizontal="center" vertical="center" wrapText="1"/>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31" fillId="0" borderId="4" xfId="0" applyFont="1" applyFill="1" applyBorder="1" applyAlignment="1">
      <alignment horizontal="center" vertical="top" wrapText="1"/>
    </xf>
    <xf numFmtId="0" fontId="31" fillId="0" borderId="3" xfId="0" applyFont="1" applyFill="1" applyBorder="1" applyAlignment="1">
      <alignment horizontal="center" vertical="top"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8" fillId="11" borderId="5" xfId="0" applyFont="1" applyFill="1" applyBorder="1" applyAlignment="1" applyProtection="1">
      <alignment horizontal="center" vertical="center"/>
    </xf>
    <xf numFmtId="0" fontId="8" fillId="11" borderId="39" xfId="0" applyFont="1" applyFill="1" applyBorder="1" applyAlignment="1">
      <alignment horizontal="center" vertical="center" wrapText="1"/>
    </xf>
    <xf numFmtId="0" fontId="6" fillId="10" borderId="5" xfId="2" applyFont="1" applyFill="1" applyBorder="1" applyAlignment="1" applyProtection="1">
      <alignment horizontal="center" vertical="center" wrapText="1"/>
    </xf>
    <xf numFmtId="0" fontId="6" fillId="10" borderId="6" xfId="2" applyFont="1" applyFill="1" applyBorder="1" applyAlignment="1" applyProtection="1">
      <alignment horizontal="center" vertical="center" wrapText="1"/>
    </xf>
    <xf numFmtId="0" fontId="6" fillId="10" borderId="39" xfId="1" applyFont="1" applyFill="1" applyBorder="1" applyAlignment="1" applyProtection="1">
      <alignment horizontal="center" vertical="center" wrapText="1"/>
    </xf>
    <xf numFmtId="0" fontId="6" fillId="12" borderId="5" xfId="1" applyFont="1" applyFill="1" applyBorder="1" applyAlignment="1" applyProtection="1">
      <alignment horizontal="center" vertical="center" wrapText="1"/>
    </xf>
    <xf numFmtId="0" fontId="6" fillId="12" borderId="6" xfId="1" applyFont="1" applyFill="1" applyBorder="1" applyAlignment="1" applyProtection="1">
      <alignment horizontal="center" vertical="center" wrapText="1"/>
    </xf>
    <xf numFmtId="0" fontId="6" fillId="12" borderId="39" xfId="1" applyFont="1" applyFill="1" applyBorder="1" applyAlignment="1" applyProtection="1">
      <alignment horizontal="center" vertical="center" wrapText="1"/>
    </xf>
    <xf numFmtId="0" fontId="27" fillId="0" borderId="1" xfId="0" applyFont="1" applyFill="1" applyBorder="1" applyAlignment="1">
      <alignment horizontal="left" vertical="center" wrapText="1"/>
    </xf>
    <xf numFmtId="0" fontId="8" fillId="11" borderId="30" xfId="0" applyFont="1" applyFill="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5" fillId="0" borderId="27" xfId="0" applyFont="1" applyBorder="1" applyAlignment="1">
      <alignment horizontal="justify" vertical="center" wrapText="1"/>
    </xf>
    <xf numFmtId="0" fontId="27" fillId="0" borderId="7" xfId="0" applyFont="1" applyBorder="1" applyAlignment="1" applyProtection="1">
      <alignment horizontal="center" vertical="center" wrapText="1"/>
    </xf>
    <xf numFmtId="0" fontId="25" fillId="0" borderId="23" xfId="0" applyFont="1" applyBorder="1" applyAlignment="1">
      <alignment horizontal="left" vertical="center" wrapText="1"/>
    </xf>
    <xf numFmtId="0" fontId="25" fillId="0" borderId="0" xfId="0" applyFont="1" applyAlignment="1">
      <alignment vertical="center" wrapText="1"/>
    </xf>
    <xf numFmtId="0" fontId="25" fillId="0" borderId="49" xfId="0" applyFont="1" applyBorder="1" applyAlignment="1">
      <alignment horizontal="justify" vertical="center" wrapText="1"/>
    </xf>
    <xf numFmtId="0" fontId="25" fillId="0" borderId="50" xfId="0" applyFont="1" applyBorder="1" applyAlignment="1">
      <alignment horizontal="justify" vertical="center" wrapText="1"/>
    </xf>
    <xf numFmtId="0" fontId="33" fillId="0" borderId="22" xfId="0" applyFont="1" applyBorder="1" applyAlignment="1">
      <alignment horizontal="left" vertical="center" wrapText="1"/>
    </xf>
    <xf numFmtId="0" fontId="26" fillId="0" borderId="27"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7" fillId="0" borderId="1" xfId="0" applyFont="1" applyBorder="1" applyAlignment="1" applyProtection="1">
      <alignment horizontal="left" vertical="center" wrapText="1"/>
    </xf>
    <xf numFmtId="0" fontId="25" fillId="0" borderId="3" xfId="0" applyNumberFormat="1" applyFont="1" applyBorder="1" applyAlignment="1">
      <alignment vertical="center" wrapText="1"/>
    </xf>
    <xf numFmtId="0" fontId="25" fillId="0" borderId="1" xfId="0" applyNumberFormat="1" applyFont="1" applyBorder="1" applyAlignment="1">
      <alignment vertical="center" wrapText="1"/>
    </xf>
    <xf numFmtId="0" fontId="33" fillId="0" borderId="1" xfId="0" applyNumberFormat="1" applyFont="1" applyBorder="1" applyAlignment="1">
      <alignment vertical="center" wrapText="1"/>
    </xf>
    <xf numFmtId="0" fontId="25" fillId="0" borderId="0" xfId="0" applyFont="1"/>
    <xf numFmtId="0" fontId="25" fillId="15" borderId="11" xfId="0" applyFont="1" applyFill="1" applyBorder="1" applyAlignment="1">
      <alignment horizontal="center" vertical="center" wrapText="1"/>
    </xf>
    <xf numFmtId="0" fontId="25" fillId="15" borderId="14" xfId="0" applyFont="1" applyFill="1" applyBorder="1" applyAlignment="1">
      <alignment horizontal="center" vertical="center" wrapText="1"/>
    </xf>
    <xf numFmtId="0" fontId="27" fillId="15" borderId="3"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0" borderId="32"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5" fillId="0" borderId="32" xfId="0" applyFont="1" applyBorder="1" applyAlignment="1">
      <alignment horizontal="left" vertical="center" wrapText="1"/>
    </xf>
    <xf numFmtId="0" fontId="25" fillId="0" borderId="4" xfId="0" applyFont="1" applyBorder="1" applyAlignment="1">
      <alignment horizontal="left" vertical="center" wrapText="1"/>
    </xf>
    <xf numFmtId="0" fontId="27" fillId="0" borderId="3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31" fillId="0" borderId="4"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25" fillId="0" borderId="3" xfId="0" applyFont="1" applyBorder="1" applyAlignment="1">
      <alignment horizontal="left" vertical="center" wrapText="1"/>
    </xf>
    <xf numFmtId="0" fontId="33" fillId="2" borderId="0" xfId="0" applyFont="1" applyFill="1" applyBorder="1" applyAlignment="1" applyProtection="1">
      <alignment horizontal="center" vertical="center"/>
    </xf>
    <xf numFmtId="166" fontId="33" fillId="2" borderId="0" xfId="0" applyNumberFormat="1" applyFont="1" applyFill="1" applyBorder="1" applyAlignment="1" applyProtection="1">
      <alignment horizontal="center" vertical="center"/>
    </xf>
    <xf numFmtId="0" fontId="33" fillId="2" borderId="0" xfId="0" applyNumberFormat="1" applyFont="1" applyFill="1" applyBorder="1" applyAlignment="1" applyProtection="1">
      <alignment horizontal="center" vertical="center"/>
    </xf>
    <xf numFmtId="0" fontId="27" fillId="15" borderId="2" xfId="0" applyFont="1" applyFill="1" applyBorder="1" applyAlignment="1" applyProtection="1">
      <alignment horizontal="center" vertical="center" wrapText="1"/>
      <protection locked="0"/>
    </xf>
    <xf numFmtId="0" fontId="27" fillId="0" borderId="8" xfId="0" applyFont="1" applyBorder="1" applyAlignment="1" applyProtection="1">
      <alignment horizontal="center" vertical="center" wrapText="1"/>
    </xf>
    <xf numFmtId="0" fontId="27" fillId="4" borderId="17" xfId="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6" fillId="0" borderId="0" xfId="0" applyFont="1" applyAlignment="1">
      <alignment horizontal="center" vertical="center"/>
    </xf>
    <xf numFmtId="0" fontId="27" fillId="14" borderId="3" xfId="0" applyFont="1" applyFill="1" applyBorder="1" applyAlignment="1">
      <alignment horizontal="center"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37" fillId="0" borderId="0" xfId="0" applyFont="1" applyBorder="1" applyAlignment="1">
      <alignment horizontal="left" vertical="center" wrapText="1"/>
    </xf>
    <xf numFmtId="0" fontId="9" fillId="0" borderId="0" xfId="0" applyFont="1" applyBorder="1" applyAlignment="1">
      <alignment horizontal="center"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3" xfId="0" applyFont="1" applyFill="1" applyBorder="1" applyAlignment="1">
      <alignment horizontal="left" vertical="center"/>
    </xf>
    <xf numFmtId="0" fontId="6" fillId="16" borderId="3" xfId="0" applyFont="1" applyFill="1" applyBorder="1" applyAlignment="1" applyProtection="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6" fillId="4" borderId="33" xfId="1" applyFont="1" applyFill="1" applyBorder="1" applyAlignment="1">
      <alignment horizontal="center" vertical="center" wrapText="1"/>
    </xf>
    <xf numFmtId="0" fontId="26" fillId="0" borderId="27" xfId="0" applyFont="1" applyBorder="1" applyAlignment="1" applyProtection="1">
      <alignment horizontal="center" vertical="center" wrapText="1"/>
    </xf>
    <xf numFmtId="0" fontId="26" fillId="0" borderId="38" xfId="0" applyFont="1" applyBorder="1" applyAlignment="1" applyProtection="1">
      <alignment horizontal="center" vertical="center" wrapText="1"/>
    </xf>
    <xf numFmtId="0" fontId="27" fillId="15" borderId="38" xfId="0" applyFont="1" applyFill="1" applyBorder="1" applyAlignment="1" applyProtection="1">
      <alignment vertical="center" wrapText="1"/>
      <protection locked="0"/>
    </xf>
    <xf numFmtId="0" fontId="4" fillId="14" borderId="26" xfId="0" applyFont="1" applyFill="1" applyBorder="1" applyAlignment="1" applyProtection="1">
      <alignment horizontal="center" vertical="center"/>
      <protection locked="0"/>
    </xf>
    <xf numFmtId="0" fontId="4" fillId="14" borderId="27" xfId="0" applyFont="1" applyFill="1" applyBorder="1" applyAlignment="1" applyProtection="1">
      <alignment horizontal="center" vertical="center"/>
      <protection locked="0"/>
    </xf>
    <xf numFmtId="0" fontId="28" fillId="14" borderId="38" xfId="0" applyFont="1" applyFill="1" applyBorder="1" applyAlignment="1">
      <alignment vertical="center" wrapText="1"/>
    </xf>
    <xf numFmtId="0" fontId="26" fillId="0" borderId="1"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7" fillId="15" borderId="2" xfId="0" applyFont="1" applyFill="1" applyBorder="1" applyAlignment="1" applyProtection="1">
      <alignment vertical="center" wrapText="1"/>
      <protection locked="0"/>
    </xf>
    <xf numFmtId="0" fontId="4" fillId="14" borderId="7" xfId="0" applyFont="1" applyFill="1" applyBorder="1" applyAlignment="1" applyProtection="1">
      <alignment horizontal="center" vertical="center"/>
      <protection locked="0"/>
    </xf>
    <xf numFmtId="0" fontId="4" fillId="14" borderId="1" xfId="0" applyFont="1" applyFill="1" applyBorder="1" applyAlignment="1" applyProtection="1">
      <alignment horizontal="center" vertical="center"/>
      <protection locked="0"/>
    </xf>
    <xf numFmtId="0" fontId="28" fillId="14" borderId="2" xfId="0" applyFont="1" applyFill="1" applyBorder="1" applyAlignment="1">
      <alignment vertical="center" wrapText="1"/>
    </xf>
    <xf numFmtId="0" fontId="27" fillId="0" borderId="2" xfId="0" applyFont="1" applyBorder="1" applyAlignment="1" applyProtection="1">
      <alignment horizontal="center" vertical="center" wrapText="1"/>
    </xf>
    <xf numFmtId="0" fontId="39" fillId="0" borderId="32"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1" xfId="0" applyFont="1" applyBorder="1" applyAlignment="1">
      <alignment horizontal="center" vertical="center" wrapText="1"/>
    </xf>
    <xf numFmtId="0" fontId="25" fillId="15" borderId="13" xfId="0" applyFont="1" applyFill="1" applyBorder="1" applyAlignment="1">
      <alignment vertical="center" wrapText="1"/>
    </xf>
    <xf numFmtId="0" fontId="40"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2" xfId="0" applyFont="1" applyBorder="1" applyAlignment="1">
      <alignment horizontal="center" vertical="center" wrapText="1"/>
    </xf>
    <xf numFmtId="0" fontId="40"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40"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3" xfId="0" applyFont="1" applyBorder="1" applyAlignment="1">
      <alignment horizontal="center" vertical="center" wrapText="1"/>
    </xf>
    <xf numFmtId="0" fontId="26" fillId="15" borderId="3" xfId="0" applyFont="1" applyFill="1" applyBorder="1" applyAlignment="1" applyProtection="1">
      <alignment horizontal="justify" vertical="top"/>
      <protection locked="0"/>
    </xf>
    <xf numFmtId="0" fontId="4" fillId="14" borderId="3" xfId="0" applyFont="1" applyFill="1" applyBorder="1" applyAlignment="1" applyProtection="1">
      <alignment horizontal="center" vertical="center"/>
      <protection locked="0"/>
    </xf>
    <xf numFmtId="0" fontId="4" fillId="14" borderId="3" xfId="0" applyFont="1" applyFill="1" applyBorder="1" applyAlignment="1">
      <alignment vertical="center"/>
    </xf>
    <xf numFmtId="0" fontId="26" fillId="15" borderId="1" xfId="0" applyFont="1" applyFill="1" applyBorder="1" applyAlignment="1" applyProtection="1">
      <alignment horizontal="justify" vertical="top"/>
      <protection locked="0"/>
    </xf>
    <xf numFmtId="0" fontId="4" fillId="14" borderId="1" xfId="0" applyFont="1" applyFill="1" applyBorder="1" applyAlignment="1">
      <alignment vertical="center"/>
    </xf>
    <xf numFmtId="0" fontId="26" fillId="15" borderId="32" xfId="0" applyFont="1" applyFill="1" applyBorder="1" applyAlignment="1" applyProtection="1">
      <alignment horizontal="justify" vertical="top"/>
      <protection locked="0"/>
    </xf>
    <xf numFmtId="0" fontId="4" fillId="14" borderId="32" xfId="0" applyFont="1" applyFill="1" applyBorder="1" applyAlignment="1" applyProtection="1">
      <alignment horizontal="center" vertical="center"/>
      <protection locked="0"/>
    </xf>
    <xf numFmtId="0" fontId="4" fillId="14" borderId="32" xfId="0" applyFont="1" applyFill="1" applyBorder="1" applyAlignment="1">
      <alignment vertical="center"/>
    </xf>
    <xf numFmtId="0" fontId="27" fillId="15" borderId="8" xfId="0" applyFont="1" applyFill="1" applyBorder="1" applyAlignment="1" applyProtection="1">
      <alignment horizontal="center" vertical="top" wrapText="1"/>
    </xf>
    <xf numFmtId="0" fontId="27" fillId="15" borderId="4" xfId="0" applyFont="1" applyFill="1" applyBorder="1" applyAlignment="1" applyProtection="1">
      <alignment horizontal="center" vertical="top" wrapText="1"/>
    </xf>
    <xf numFmtId="0" fontId="27" fillId="15" borderId="3" xfId="0" applyFont="1" applyFill="1" applyBorder="1" applyAlignment="1" applyProtection="1">
      <alignment horizontal="center" vertical="top" wrapText="1"/>
    </xf>
    <xf numFmtId="0" fontId="27" fillId="15" borderId="32" xfId="0" applyFont="1" applyFill="1" applyBorder="1" applyAlignment="1" applyProtection="1">
      <alignment horizontal="center" vertical="top" wrapText="1"/>
    </xf>
    <xf numFmtId="0" fontId="27" fillId="0" borderId="32" xfId="0" applyFont="1" applyFill="1" applyBorder="1" applyAlignment="1">
      <alignment horizontal="center" vertical="top" wrapText="1"/>
    </xf>
    <xf numFmtId="0" fontId="27" fillId="15" borderId="32" xfId="0" applyFont="1" applyFill="1" applyBorder="1" applyAlignment="1">
      <alignment vertical="top" wrapText="1"/>
    </xf>
    <xf numFmtId="0" fontId="27" fillId="14" borderId="32" xfId="0" applyFont="1" applyFill="1" applyBorder="1" applyAlignment="1">
      <alignment vertical="top" wrapText="1"/>
    </xf>
    <xf numFmtId="0" fontId="27" fillId="15" borderId="3" xfId="0" applyFont="1" applyFill="1" applyBorder="1" applyAlignment="1">
      <alignment vertical="top" wrapText="1"/>
    </xf>
    <xf numFmtId="0" fontId="27" fillId="14" borderId="3" xfId="0" applyFont="1" applyFill="1" applyBorder="1" applyAlignment="1">
      <alignment vertical="top" wrapText="1"/>
    </xf>
    <xf numFmtId="0" fontId="27" fillId="15" borderId="1" xfId="0" applyFont="1" applyFill="1" applyBorder="1" applyAlignment="1">
      <alignment vertical="top" wrapText="1"/>
    </xf>
    <xf numFmtId="0" fontId="27" fillId="14" borderId="1" xfId="0" applyFont="1" applyFill="1" applyBorder="1" applyAlignment="1">
      <alignment vertical="top" wrapText="1"/>
    </xf>
    <xf numFmtId="0" fontId="27" fillId="15" borderId="4" xfId="0" applyFont="1" applyFill="1" applyBorder="1" applyAlignment="1">
      <alignment vertical="top" wrapText="1"/>
    </xf>
    <xf numFmtId="0" fontId="27" fillId="14" borderId="4" xfId="0" applyFont="1" applyFill="1" applyBorder="1" applyAlignment="1">
      <alignment vertical="top"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25" fillId="0" borderId="3" xfId="0" applyFont="1" applyBorder="1" applyAlignment="1">
      <alignment horizontal="left" vertical="center" wrapText="1"/>
    </xf>
    <xf numFmtId="0" fontId="26" fillId="15" borderId="15" xfId="0" applyFont="1" applyFill="1" applyBorder="1" applyAlignment="1">
      <alignment horizontal="center" vertical="top"/>
    </xf>
    <xf numFmtId="14" fontId="27" fillId="15" borderId="27" xfId="0" applyNumberFormat="1" applyFont="1" applyFill="1" applyBorder="1" applyAlignment="1" applyProtection="1">
      <alignment horizontal="center" vertical="center" wrapText="1"/>
      <protection locked="0"/>
    </xf>
    <xf numFmtId="0" fontId="26" fillId="15" borderId="26" xfId="0" applyFont="1" applyFill="1" applyBorder="1" applyAlignment="1">
      <alignment horizontal="center" vertical="top"/>
    </xf>
    <xf numFmtId="14" fontId="27" fillId="15" borderId="1" xfId="0" applyNumberFormat="1" applyFont="1" applyFill="1" applyBorder="1" applyAlignment="1" applyProtection="1">
      <alignment horizontal="center" vertical="center" wrapText="1"/>
      <protection locked="0"/>
    </xf>
    <xf numFmtId="0" fontId="25" fillId="0" borderId="31" xfId="0" applyFont="1" applyBorder="1" applyAlignment="1">
      <alignment horizontal="center" vertical="center" wrapText="1"/>
    </xf>
    <xf numFmtId="0" fontId="25" fillId="15" borderId="1" xfId="0" applyFont="1" applyFill="1" applyBorder="1" applyAlignment="1">
      <alignment horizontal="center" vertical="center" wrapText="1"/>
    </xf>
    <xf numFmtId="0" fontId="25" fillId="0" borderId="1" xfId="0" applyFont="1" applyBorder="1" applyAlignment="1">
      <alignment horizontal="center" vertical="center" wrapText="1"/>
    </xf>
    <xf numFmtId="14" fontId="25" fillId="15" borderId="1" xfId="0" applyNumberFormat="1" applyFont="1" applyFill="1" applyBorder="1" applyAlignment="1">
      <alignment horizontal="center" vertical="center" wrapText="1"/>
    </xf>
    <xf numFmtId="0" fontId="25" fillId="0" borderId="54" xfId="0" applyFont="1" applyBorder="1" applyAlignment="1">
      <alignment horizontal="left" vertical="center" wrapText="1"/>
    </xf>
    <xf numFmtId="0" fontId="27" fillId="15" borderId="1" xfId="0" applyFont="1" applyFill="1" applyBorder="1" applyAlignment="1" applyProtection="1">
      <alignment horizontal="center" vertical="top" wrapText="1"/>
    </xf>
    <xf numFmtId="14" fontId="27" fillId="15" borderId="1" xfId="0" applyNumberFormat="1" applyFont="1" applyFill="1" applyBorder="1" applyAlignment="1">
      <alignment horizontal="center" vertical="center" wrapText="1"/>
    </xf>
    <xf numFmtId="0" fontId="8" fillId="5" borderId="6" xfId="0" applyFont="1" applyFill="1" applyBorder="1" applyAlignment="1">
      <alignment horizontal="left" vertical="center"/>
    </xf>
    <xf numFmtId="0" fontId="39" fillId="14" borderId="12" xfId="0" applyFont="1" applyFill="1" applyBorder="1" applyAlignment="1">
      <alignment horizontal="center" vertical="center" wrapText="1"/>
    </xf>
    <xf numFmtId="0" fontId="25" fillId="14" borderId="32" xfId="0" applyFont="1" applyFill="1" applyBorder="1" applyAlignment="1">
      <alignment vertical="center" wrapText="1"/>
    </xf>
    <xf numFmtId="0" fontId="25" fillId="14" borderId="11" xfId="0" applyFont="1" applyFill="1" applyBorder="1" applyAlignment="1">
      <alignment vertical="center" wrapText="1"/>
    </xf>
    <xf numFmtId="0" fontId="39" fillId="14" borderId="3" xfId="0" applyFont="1" applyFill="1" applyBorder="1" applyAlignment="1">
      <alignment horizontal="center" vertical="center" wrapText="1"/>
    </xf>
    <xf numFmtId="0" fontId="41" fillId="14" borderId="14" xfId="0" applyFont="1" applyFill="1" applyBorder="1" applyAlignment="1">
      <alignment vertical="center" wrapText="1"/>
    </xf>
    <xf numFmtId="0" fontId="25" fillId="14" borderId="42" xfId="0" applyFont="1" applyFill="1" applyBorder="1" applyAlignment="1">
      <alignment vertical="center" wrapText="1"/>
    </xf>
    <xf numFmtId="0" fontId="39" fillId="14" borderId="21"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39" fillId="14" borderId="55" xfId="0" applyFont="1" applyFill="1" applyBorder="1" applyAlignment="1">
      <alignment horizontal="center" vertical="center" wrapText="1"/>
    </xf>
    <xf numFmtId="0" fontId="39" fillId="14" borderId="9" xfId="0" applyFont="1" applyFill="1" applyBorder="1" applyAlignment="1">
      <alignment horizontal="center" vertical="center" wrapText="1"/>
    </xf>
    <xf numFmtId="0" fontId="4" fillId="14" borderId="4" xfId="0" applyFont="1" applyFill="1" applyBorder="1" applyAlignment="1" applyProtection="1">
      <alignment horizontal="center" vertical="center" wrapText="1"/>
    </xf>
    <xf numFmtId="0" fontId="4" fillId="14" borderId="3"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4" borderId="3" xfId="0" applyFont="1" applyFill="1" applyBorder="1" applyAlignment="1" applyProtection="1">
      <alignment horizontal="center" vertical="center" wrapText="1"/>
    </xf>
    <xf numFmtId="0" fontId="27" fillId="14" borderId="32" xfId="0" applyFont="1" applyFill="1" applyBorder="1" applyAlignment="1" applyProtection="1">
      <alignment vertical="top" wrapText="1"/>
    </xf>
    <xf numFmtId="0" fontId="27" fillId="14" borderId="4" xfId="0" applyFont="1" applyFill="1" applyBorder="1" applyAlignment="1" applyProtection="1">
      <alignment vertical="top" wrapText="1"/>
    </xf>
    <xf numFmtId="0" fontId="27" fillId="14" borderId="3" xfId="0" applyFont="1" applyFill="1" applyBorder="1" applyAlignment="1" applyProtection="1">
      <alignment vertical="top" wrapText="1"/>
    </xf>
    <xf numFmtId="0" fontId="4" fillId="14" borderId="32" xfId="0" applyFont="1" applyFill="1" applyBorder="1" applyAlignment="1">
      <alignment horizontal="center" vertical="center" wrapText="1"/>
    </xf>
    <xf numFmtId="0" fontId="4" fillId="14" borderId="32" xfId="0" applyFont="1" applyFill="1" applyBorder="1" applyAlignment="1" applyProtection="1">
      <alignment horizontal="center" vertical="center" wrapText="1"/>
    </xf>
    <xf numFmtId="0" fontId="4" fillId="14" borderId="3" xfId="0" applyFont="1" applyFill="1" applyBorder="1" applyAlignment="1" applyProtection="1">
      <alignment horizontal="center" vertical="center" wrapText="1"/>
    </xf>
    <xf numFmtId="0" fontId="4" fillId="14" borderId="4" xfId="0" applyFont="1" applyFill="1" applyBorder="1" applyAlignment="1" applyProtection="1">
      <alignment horizontal="center" vertical="center" wrapText="1"/>
    </xf>
    <xf numFmtId="2" fontId="6" fillId="4" borderId="19" xfId="1" applyNumberFormat="1" applyFont="1" applyFill="1" applyBorder="1" applyAlignment="1">
      <alignment horizontal="center" vertical="center" wrapText="1"/>
    </xf>
    <xf numFmtId="0" fontId="25" fillId="14" borderId="56" xfId="0" applyFont="1" applyFill="1" applyBorder="1" applyAlignment="1">
      <alignment horizontal="center" vertical="center" wrapText="1"/>
    </xf>
    <xf numFmtId="0" fontId="0" fillId="2" borderId="0" xfId="0" applyFill="1"/>
    <xf numFmtId="0" fontId="44" fillId="6" borderId="55" xfId="4" applyFont="1" applyFill="1" applyBorder="1" applyAlignment="1">
      <alignment horizontal="center" vertical="center" wrapText="1"/>
    </xf>
    <xf numFmtId="0" fontId="44" fillId="7" borderId="9" xfId="4" applyFont="1" applyFill="1" applyBorder="1" applyAlignment="1">
      <alignment horizontal="center" vertical="center" wrapText="1"/>
    </xf>
    <xf numFmtId="0" fontId="44" fillId="17" borderId="9" xfId="4" applyFont="1" applyFill="1" applyBorder="1" applyAlignment="1">
      <alignment horizontal="center" vertical="center" wrapText="1"/>
    </xf>
    <xf numFmtId="0" fontId="44" fillId="8" borderId="23" xfId="4" applyFont="1" applyFill="1" applyBorder="1" applyAlignment="1">
      <alignment horizontal="center" vertical="center" wrapText="1"/>
    </xf>
    <xf numFmtId="0" fontId="44" fillId="0" borderId="59" xfId="4" applyFont="1" applyFill="1" applyBorder="1" applyAlignment="1">
      <alignment horizontal="center" vertical="center" wrapText="1"/>
    </xf>
    <xf numFmtId="0" fontId="2" fillId="0" borderId="12" xfId="4" applyFont="1" applyBorder="1" applyAlignment="1">
      <alignment horizontal="center" vertical="center"/>
    </xf>
    <xf numFmtId="0" fontId="2" fillId="0" borderId="29" xfId="4" applyFont="1" applyBorder="1" applyAlignment="1">
      <alignment horizontal="center" vertical="center" wrapText="1"/>
    </xf>
    <xf numFmtId="0" fontId="2" fillId="0" borderId="3" xfId="4" applyFont="1" applyBorder="1" applyAlignment="1">
      <alignment horizontal="center" vertical="center" wrapText="1"/>
    </xf>
    <xf numFmtId="0" fontId="2" fillId="0" borderId="31" xfId="4" applyFont="1" applyBorder="1" applyAlignment="1">
      <alignment horizontal="center" vertical="center" wrapText="1"/>
    </xf>
    <xf numFmtId="0" fontId="2" fillId="0" borderId="7" xfId="4" applyFont="1" applyBorder="1" applyAlignment="1">
      <alignment horizontal="center" vertical="center"/>
    </xf>
    <xf numFmtId="0" fontId="2" fillId="0" borderId="62" xfId="4" applyFont="1" applyBorder="1" applyAlignment="1">
      <alignment horizontal="center" vertical="center" wrapText="1"/>
    </xf>
    <xf numFmtId="0" fontId="2" fillId="0" borderId="1" xfId="4" applyFont="1" applyBorder="1" applyAlignment="1">
      <alignment horizontal="center" vertical="center" wrapText="1"/>
    </xf>
    <xf numFmtId="0" fontId="44" fillId="3" borderId="22" xfId="4" applyFont="1" applyFill="1" applyBorder="1" applyAlignment="1">
      <alignment horizontal="center" vertical="center"/>
    </xf>
    <xf numFmtId="0" fontId="44" fillId="3" borderId="1" xfId="4" applyFont="1" applyFill="1" applyBorder="1" applyAlignment="1">
      <alignment horizontal="center" vertical="center" wrapText="1"/>
    </xf>
    <xf numFmtId="9" fontId="44" fillId="18" borderId="22" xfId="83" applyFont="1" applyFill="1" applyBorder="1" applyAlignment="1">
      <alignment horizontal="center" vertical="center"/>
    </xf>
    <xf numFmtId="9" fontId="44" fillId="18" borderId="1" xfId="83" applyFont="1" applyFill="1" applyBorder="1" applyAlignment="1">
      <alignment horizontal="center" vertical="center"/>
    </xf>
    <xf numFmtId="9" fontId="44" fillId="18" borderId="62" xfId="83" applyFont="1" applyFill="1" applyBorder="1" applyAlignment="1">
      <alignment horizontal="center" vertical="center" wrapText="1"/>
    </xf>
    <xf numFmtId="9" fontId="44" fillId="18" borderId="1" xfId="83" applyFont="1" applyFill="1" applyBorder="1" applyAlignment="1">
      <alignment horizontal="center" vertical="center" wrapText="1"/>
    </xf>
    <xf numFmtId="9" fontId="44" fillId="18" borderId="1" xfId="4" applyNumberFormat="1" applyFont="1" applyFill="1" applyBorder="1" applyAlignment="1">
      <alignment horizontal="center" vertical="center" wrapText="1"/>
    </xf>
    <xf numFmtId="2" fontId="44" fillId="18" borderId="52" xfId="83" applyNumberFormat="1" applyFont="1" applyFill="1" applyBorder="1" applyAlignment="1">
      <alignment horizontal="center" vertical="center"/>
    </xf>
    <xf numFmtId="0" fontId="25" fillId="2" borderId="3" xfId="0" applyFont="1" applyFill="1" applyBorder="1" applyAlignment="1">
      <alignment horizontal="center" vertical="center" wrapText="1"/>
    </xf>
    <xf numFmtId="0" fontId="39" fillId="14" borderId="1" xfId="0" applyFont="1" applyFill="1" applyBorder="1" applyAlignment="1">
      <alignment horizontal="center" vertical="center" wrapText="1"/>
    </xf>
    <xf numFmtId="0" fontId="27" fillId="14" borderId="8" xfId="0" applyFont="1" applyFill="1" applyBorder="1" applyAlignment="1" applyProtection="1">
      <alignment vertical="top" wrapText="1"/>
    </xf>
    <xf numFmtId="0" fontId="27" fillId="15" borderId="8" xfId="0" applyFont="1" applyFill="1" applyBorder="1" applyAlignment="1" applyProtection="1">
      <alignment vertical="top" wrapText="1"/>
    </xf>
    <xf numFmtId="0" fontId="27" fillId="15" borderId="4" xfId="0" applyFont="1" applyFill="1" applyBorder="1" applyAlignment="1" applyProtection="1">
      <alignment vertical="top" wrapText="1"/>
    </xf>
    <xf numFmtId="0" fontId="27" fillId="15" borderId="3" xfId="0" applyFont="1" applyFill="1" applyBorder="1" applyAlignment="1" applyProtection="1">
      <alignment vertical="top" wrapText="1"/>
    </xf>
    <xf numFmtId="0" fontId="27" fillId="14" borderId="32" xfId="0" applyFont="1" applyFill="1" applyBorder="1" applyAlignment="1">
      <alignment horizontal="center" vertical="top" wrapText="1"/>
    </xf>
    <xf numFmtId="0" fontId="27" fillId="14" borderId="4" xfId="0" applyFont="1" applyFill="1" applyBorder="1" applyAlignment="1">
      <alignment horizontal="center" vertical="top" wrapText="1"/>
    </xf>
    <xf numFmtId="0" fontId="27" fillId="14" borderId="3" xfId="0" applyFont="1" applyFill="1" applyBorder="1" applyAlignment="1">
      <alignment horizontal="center" vertical="top" wrapText="1"/>
    </xf>
    <xf numFmtId="0" fontId="27" fillId="0" borderId="32"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39" fillId="14" borderId="32" xfId="0" applyFont="1" applyFill="1" applyBorder="1" applyAlignment="1">
      <alignment horizontal="center" vertical="center" wrapText="1"/>
    </xf>
    <xf numFmtId="0" fontId="39" fillId="14" borderId="9" xfId="0" applyFont="1" applyFill="1" applyBorder="1" applyAlignment="1">
      <alignment horizontal="center" vertical="center" wrapText="1"/>
    </xf>
    <xf numFmtId="0" fontId="25" fillId="0" borderId="50" xfId="0" applyFont="1" applyBorder="1" applyAlignment="1">
      <alignment horizontal="left" vertical="center" wrapText="1"/>
    </xf>
    <xf numFmtId="0" fontId="25" fillId="0" borderId="51" xfId="0" applyFont="1" applyBorder="1" applyAlignment="1">
      <alignment horizontal="left" vertical="center" wrapText="1"/>
    </xf>
    <xf numFmtId="0" fontId="27" fillId="0" borderId="1" xfId="0" applyFont="1" applyFill="1" applyBorder="1" applyAlignment="1">
      <alignment horizontal="left" vertical="center" wrapText="1"/>
    </xf>
    <xf numFmtId="0" fontId="6" fillId="4" borderId="17" xfId="1" applyFont="1" applyFill="1" applyBorder="1" applyAlignment="1">
      <alignment horizontal="center" vertical="center" wrapText="1"/>
    </xf>
    <xf numFmtId="0" fontId="25" fillId="0" borderId="32" xfId="0" applyFont="1" applyBorder="1" applyAlignment="1">
      <alignment horizontal="left" vertical="center" wrapText="1"/>
    </xf>
    <xf numFmtId="0" fontId="25" fillId="0" borderId="4" xfId="0" applyFont="1" applyBorder="1" applyAlignment="1">
      <alignment horizontal="left" vertical="center" wrapText="1"/>
    </xf>
    <xf numFmtId="0" fontId="25" fillId="0" borderId="9" xfId="0" applyFont="1" applyBorder="1" applyAlignment="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3" xfId="1"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5" borderId="32" xfId="0" applyFont="1" applyFill="1" applyBorder="1" applyAlignment="1" applyProtection="1">
      <alignment horizontal="center" vertical="center" wrapText="1"/>
    </xf>
    <xf numFmtId="0" fontId="27" fillId="15" borderId="4" xfId="0" applyFont="1" applyFill="1" applyBorder="1" applyAlignment="1" applyProtection="1">
      <alignment horizontal="center" vertical="center" wrapText="1"/>
    </xf>
    <xf numFmtId="0" fontId="27" fillId="15" borderId="3" xfId="0" applyFont="1" applyFill="1" applyBorder="1" applyAlignment="1" applyProtection="1">
      <alignment horizontal="center" vertical="center" wrapText="1"/>
    </xf>
    <xf numFmtId="14" fontId="27" fillId="15" borderId="32" xfId="0" applyNumberFormat="1" applyFont="1" applyFill="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32"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10" xfId="0" applyFont="1" applyBorder="1" applyAlignment="1" applyProtection="1">
      <alignment horizontal="center" vertical="center" wrapText="1"/>
    </xf>
    <xf numFmtId="0" fontId="27" fillId="0" borderId="1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7" fillId="0" borderId="48"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4" fillId="14" borderId="32"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25" fillId="15" borderId="10" xfId="0" applyFont="1" applyFill="1" applyBorder="1" applyAlignment="1">
      <alignment horizontal="center" vertical="center" wrapText="1"/>
    </xf>
    <xf numFmtId="0" fontId="25" fillId="15" borderId="13"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26" xfId="0" applyFont="1" applyFill="1" applyBorder="1" applyAlignment="1" applyProtection="1">
      <alignment horizontal="left" vertical="center"/>
    </xf>
    <xf numFmtId="0" fontId="6" fillId="2" borderId="27" xfId="0" applyFont="1" applyFill="1" applyBorder="1" applyAlignment="1" applyProtection="1">
      <alignment horizontal="left" vertical="center"/>
    </xf>
    <xf numFmtId="0" fontId="6" fillId="2" borderId="38" xfId="0" applyFont="1" applyFill="1" applyBorder="1" applyAlignment="1" applyProtection="1">
      <alignment horizontal="left" vertical="center"/>
    </xf>
    <xf numFmtId="0" fontId="32" fillId="9" borderId="15" xfId="0" applyFont="1" applyFill="1" applyBorder="1" applyAlignment="1">
      <alignment horizontal="center" vertical="center" wrapText="1"/>
    </xf>
    <xf numFmtId="0" fontId="32" fillId="9" borderId="28" xfId="0" applyFont="1" applyFill="1" applyBorder="1" applyAlignment="1">
      <alignment horizontal="center" vertical="center" wrapText="1"/>
    </xf>
    <xf numFmtId="0" fontId="32" fillId="9" borderId="53" xfId="0" applyFont="1" applyFill="1" applyBorder="1" applyAlignment="1">
      <alignment horizontal="center" vertical="center" wrapText="1"/>
    </xf>
    <xf numFmtId="0" fontId="36" fillId="0" borderId="25" xfId="0" applyFont="1" applyBorder="1" applyAlignment="1">
      <alignment horizontal="center"/>
    </xf>
    <xf numFmtId="0" fontId="36" fillId="0" borderId="52" xfId="0" applyFont="1" applyBorder="1" applyAlignment="1">
      <alignment horizontal="center"/>
    </xf>
    <xf numFmtId="0" fontId="3" fillId="4" borderId="28" xfId="1" applyFont="1" applyFill="1" applyBorder="1" applyAlignment="1">
      <alignment horizontal="center" vertical="center" wrapText="1"/>
    </xf>
    <xf numFmtId="0" fontId="37" fillId="0" borderId="35" xfId="0" applyFont="1" applyBorder="1" applyAlignment="1">
      <alignment horizontal="center" vertical="center"/>
    </xf>
    <xf numFmtId="0" fontId="37" fillId="0" borderId="30" xfId="0" applyFont="1" applyBorder="1" applyAlignment="1">
      <alignment horizontal="center" vertical="center"/>
    </xf>
    <xf numFmtId="0" fontId="37" fillId="0" borderId="52" xfId="0" applyFont="1" applyBorder="1" applyAlignment="1">
      <alignment horizontal="center" vertical="center"/>
    </xf>
    <xf numFmtId="166" fontId="27" fillId="2" borderId="40" xfId="0" applyNumberFormat="1" applyFont="1" applyFill="1" applyBorder="1" applyAlignment="1" applyProtection="1">
      <alignment horizontal="center" vertical="center"/>
    </xf>
    <xf numFmtId="166" fontId="27" fillId="2" borderId="39" xfId="0" applyNumberFormat="1" applyFont="1" applyFill="1" applyBorder="1" applyAlignment="1" applyProtection="1">
      <alignment horizontal="center" vertical="center"/>
    </xf>
    <xf numFmtId="0" fontId="27" fillId="0" borderId="8" xfId="0" applyFont="1" applyBorder="1" applyAlignment="1" applyProtection="1">
      <alignment horizontal="left" vertical="center" wrapText="1"/>
    </xf>
    <xf numFmtId="0" fontId="4" fillId="14" borderId="4" xfId="0" applyFont="1" applyFill="1" applyBorder="1" applyAlignment="1" applyProtection="1">
      <alignment horizontal="center" vertical="center" wrapText="1"/>
    </xf>
    <xf numFmtId="0" fontId="4" fillId="14" borderId="3" xfId="0" applyFont="1" applyFill="1" applyBorder="1" applyAlignment="1" applyProtection="1">
      <alignment horizontal="center" vertical="center" wrapText="1"/>
    </xf>
    <xf numFmtId="14" fontId="25" fillId="15" borderId="32" xfId="0" applyNumberFormat="1"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5" borderId="9" xfId="0"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53" xfId="1" applyFont="1" applyFill="1" applyBorder="1" applyAlignment="1">
      <alignment horizontal="center" vertical="center" wrapText="1"/>
    </xf>
    <xf numFmtId="0" fontId="21" fillId="2" borderId="0" xfId="0" applyFont="1" applyFill="1" applyBorder="1" applyAlignment="1" applyProtection="1">
      <alignment horizontal="center"/>
    </xf>
    <xf numFmtId="0" fontId="31" fillId="0" borderId="3"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27" fillId="0" borderId="12" xfId="0" applyFont="1" applyBorder="1" applyAlignment="1" applyProtection="1">
      <alignment horizontal="center" vertical="center" wrapText="1"/>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38" xfId="0" applyFont="1" applyBorder="1" applyAlignment="1">
      <alignment horizontal="left"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41" xfId="0" applyFont="1" applyFill="1" applyBorder="1" applyAlignment="1" applyProtection="1">
      <alignment horizontal="left" vertical="center"/>
    </xf>
    <xf numFmtId="0" fontId="27" fillId="13" borderId="18" xfId="1" applyFont="1" applyFill="1" applyBorder="1" applyAlignment="1">
      <alignment horizontal="center" vertical="center" wrapText="1"/>
    </xf>
    <xf numFmtId="0" fontId="27" fillId="13" borderId="19" xfId="1" applyFont="1" applyFill="1" applyBorder="1" applyAlignment="1">
      <alignment horizontal="center" vertical="center" wrapText="1"/>
    </xf>
    <xf numFmtId="0" fontId="27" fillId="13" borderId="41" xfId="1" applyFont="1" applyFill="1" applyBorder="1" applyAlignment="1">
      <alignment horizontal="center" vertical="center" wrapText="1"/>
    </xf>
    <xf numFmtId="0" fontId="18" fillId="11" borderId="18" xfId="1" applyFont="1" applyFill="1" applyBorder="1" applyAlignment="1">
      <alignment horizontal="center" vertical="center" wrapText="1"/>
    </xf>
    <xf numFmtId="0" fontId="18" fillId="11" borderId="19" xfId="1" applyFont="1" applyFill="1" applyBorder="1" applyAlignment="1">
      <alignment horizontal="center" vertical="center" wrapText="1"/>
    </xf>
    <xf numFmtId="0" fontId="18" fillId="11" borderId="41" xfId="1" applyFont="1" applyFill="1" applyBorder="1" applyAlignment="1">
      <alignment horizontal="center" vertical="center" wrapText="1"/>
    </xf>
    <xf numFmtId="0" fontId="35" fillId="2" borderId="5" xfId="0" applyNumberFormat="1" applyFont="1" applyFill="1" applyBorder="1" applyAlignment="1" applyProtection="1">
      <alignment horizontal="center" vertical="center"/>
    </xf>
    <xf numFmtId="0" fontId="35" fillId="2" borderId="6" xfId="0" applyNumberFormat="1" applyFont="1" applyFill="1" applyBorder="1" applyAlignment="1" applyProtection="1">
      <alignment horizontal="center" vertical="center"/>
    </xf>
    <xf numFmtId="0" fontId="35" fillId="2" borderId="39" xfId="0" applyNumberFormat="1" applyFont="1" applyFill="1" applyBorder="1" applyAlignment="1" applyProtection="1">
      <alignment horizontal="center" vertical="center"/>
    </xf>
    <xf numFmtId="0" fontId="25" fillId="0" borderId="3" xfId="0" applyFont="1" applyBorder="1" applyAlignment="1">
      <alignment horizontal="left" vertical="center" wrapText="1"/>
    </xf>
    <xf numFmtId="0" fontId="27" fillId="0" borderId="47"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29" xfId="0" applyFont="1" applyBorder="1" applyAlignment="1" applyProtection="1">
      <alignment horizontal="left"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38" fillId="9" borderId="18" xfId="1" applyFont="1" applyFill="1" applyBorder="1" applyAlignment="1">
      <alignment horizontal="center" vertical="center" wrapText="1"/>
    </xf>
    <xf numFmtId="0" fontId="38" fillId="9" borderId="19" xfId="1" applyFont="1" applyFill="1" applyBorder="1" applyAlignment="1">
      <alignment horizontal="center" vertical="center" wrapText="1"/>
    </xf>
    <xf numFmtId="0" fontId="38" fillId="9" borderId="41" xfId="1" applyFont="1" applyFill="1" applyBorder="1" applyAlignment="1">
      <alignment horizontal="center" vertical="center" wrapText="1"/>
    </xf>
    <xf numFmtId="167" fontId="35" fillId="2" borderId="5" xfId="0" applyNumberFormat="1" applyFont="1" applyFill="1" applyBorder="1" applyAlignment="1" applyProtection="1">
      <alignment horizontal="center" vertical="center"/>
    </xf>
    <xf numFmtId="167" fontId="35" fillId="2" borderId="6" xfId="0" applyNumberFormat="1" applyFont="1" applyFill="1" applyBorder="1" applyAlignment="1" applyProtection="1">
      <alignment horizontal="center" vertical="center"/>
    </xf>
    <xf numFmtId="167" fontId="35" fillId="2" borderId="39" xfId="0" applyNumberFormat="1" applyFont="1" applyFill="1" applyBorder="1" applyAlignment="1" applyProtection="1">
      <alignment horizontal="center" vertical="center"/>
    </xf>
    <xf numFmtId="166" fontId="6" fillId="2" borderId="34" xfId="0" applyNumberFormat="1" applyFont="1" applyFill="1" applyBorder="1" applyAlignment="1" applyProtection="1">
      <alignment horizontal="left" vertical="center"/>
    </xf>
    <xf numFmtId="166" fontId="6" fillId="2" borderId="38" xfId="0" applyNumberFormat="1" applyFont="1" applyFill="1" applyBorder="1" applyAlignment="1" applyProtection="1">
      <alignment horizontal="left" vertical="center"/>
    </xf>
    <xf numFmtId="0" fontId="44" fillId="4" borderId="24" xfId="4" applyFont="1" applyFill="1" applyBorder="1" applyAlignment="1">
      <alignment horizontal="center" vertical="center"/>
    </xf>
    <xf numFmtId="0" fontId="44" fillId="4" borderId="9" xfId="4" applyFont="1" applyFill="1" applyBorder="1" applyAlignment="1">
      <alignment horizontal="center" vertical="center"/>
    </xf>
    <xf numFmtId="0" fontId="44" fillId="4" borderId="43" xfId="4" applyFont="1" applyFill="1" applyBorder="1" applyAlignment="1">
      <alignment horizontal="center" vertical="center"/>
    </xf>
    <xf numFmtId="0" fontId="0" fillId="18" borderId="66" xfId="0" applyFill="1" applyBorder="1" applyAlignment="1">
      <alignment horizontal="center"/>
    </xf>
    <xf numFmtId="0" fontId="42" fillId="2" borderId="28" xfId="0" applyFont="1" applyFill="1" applyBorder="1" applyAlignment="1">
      <alignment horizontal="center"/>
    </xf>
    <xf numFmtId="49" fontId="2" fillId="0" borderId="62" xfId="4" applyNumberFormat="1" applyFont="1" applyBorder="1" applyAlignment="1">
      <alignment horizontal="center" vertical="center" wrapText="1"/>
    </xf>
    <xf numFmtId="49" fontId="2" fillId="0" borderId="63" xfId="4" applyNumberFormat="1" applyFont="1" applyBorder="1" applyAlignment="1">
      <alignment horizontal="center" vertical="center" wrapText="1"/>
    </xf>
    <xf numFmtId="0" fontId="44" fillId="3" borderId="11" xfId="4" applyFont="1" applyFill="1" applyBorder="1" applyAlignment="1">
      <alignment horizontal="center" vertical="center" wrapText="1"/>
    </xf>
    <xf numFmtId="0" fontId="44" fillId="3" borderId="14" xfId="4" applyFont="1" applyFill="1" applyBorder="1" applyAlignment="1">
      <alignment horizontal="center" vertical="center" wrapText="1"/>
    </xf>
    <xf numFmtId="0" fontId="44" fillId="4" borderId="64" xfId="4" applyFont="1" applyFill="1" applyBorder="1" applyAlignment="1">
      <alignment horizontal="center" vertical="center"/>
    </xf>
    <xf numFmtId="0" fontId="44" fillId="4" borderId="65" xfId="4" applyFont="1" applyFill="1" applyBorder="1" applyAlignment="1">
      <alignment horizontal="center" vertical="center"/>
    </xf>
    <xf numFmtId="0" fontId="44" fillId="4" borderId="63" xfId="4" applyFont="1" applyFill="1" applyBorder="1" applyAlignment="1">
      <alignment horizontal="center" vertical="center"/>
    </xf>
    <xf numFmtId="1" fontId="2" fillId="0" borderId="2" xfId="4" applyNumberFormat="1" applyFont="1" applyBorder="1" applyAlignment="1">
      <alignment horizontal="center" vertical="center" wrapText="1"/>
    </xf>
    <xf numFmtId="1" fontId="2" fillId="0" borderId="11" xfId="4" applyNumberFormat="1" applyFont="1" applyBorder="1" applyAlignment="1">
      <alignment horizontal="center" vertical="center" wrapText="1"/>
    </xf>
    <xf numFmtId="0" fontId="43" fillId="2" borderId="0" xfId="0" applyFont="1" applyFill="1" applyAlignment="1">
      <alignment horizontal="center"/>
    </xf>
    <xf numFmtId="0" fontId="44" fillId="4" borderId="26" xfId="32" applyFont="1" applyFill="1" applyBorder="1" applyAlignment="1">
      <alignment horizontal="center" vertical="center"/>
    </xf>
    <xf numFmtId="0" fontId="44" fillId="4" borderId="5" xfId="32" applyFont="1" applyFill="1" applyBorder="1" applyAlignment="1">
      <alignment horizontal="center" vertical="center"/>
    </xf>
    <xf numFmtId="0" fontId="44" fillId="3" borderId="57" xfId="4" applyFont="1" applyFill="1" applyBorder="1" applyAlignment="1">
      <alignment horizontal="center" vertical="center" wrapText="1"/>
    </xf>
    <xf numFmtId="0" fontId="44" fillId="3" borderId="41" xfId="4" applyFont="1" applyFill="1" applyBorder="1" applyAlignment="1">
      <alignment horizontal="center" vertical="center" wrapText="1"/>
    </xf>
    <xf numFmtId="0" fontId="44" fillId="3" borderId="19" xfId="4" applyFont="1" applyFill="1" applyBorder="1" applyAlignment="1">
      <alignment horizontal="center" vertical="center" wrapText="1"/>
    </xf>
    <xf numFmtId="1" fontId="2" fillId="0" borderId="58" xfId="4" applyNumberFormat="1" applyFont="1" applyBorder="1" applyAlignment="1">
      <alignment horizontal="center" vertical="center" wrapText="1"/>
    </xf>
    <xf numFmtId="1" fontId="2" fillId="0" borderId="60" xfId="4" applyNumberFormat="1" applyFont="1" applyBorder="1" applyAlignment="1">
      <alignment horizontal="center" vertical="center" wrapText="1"/>
    </xf>
    <xf numFmtId="0" fontId="44" fillId="3" borderId="38" xfId="4" applyFont="1" applyFill="1" applyBorder="1" applyAlignment="1">
      <alignment horizontal="center" vertical="center" wrapText="1"/>
    </xf>
    <xf numFmtId="0" fontId="44" fillId="3" borderId="2" xfId="4" applyFont="1" applyFill="1" applyBorder="1" applyAlignment="1">
      <alignment horizontal="center" vertical="center" wrapText="1"/>
    </xf>
    <xf numFmtId="0" fontId="44" fillId="2" borderId="25" xfId="4" applyFont="1" applyFill="1" applyBorder="1" applyAlignment="1">
      <alignment horizontal="center" vertical="center"/>
    </xf>
    <xf numFmtId="0" fontId="44" fillId="2" borderId="52" xfId="4" applyFont="1" applyFill="1" applyBorder="1" applyAlignment="1">
      <alignment horizontal="center" vertical="center"/>
    </xf>
    <xf numFmtId="49" fontId="2" fillId="0" borderId="31" xfId="4" applyNumberFormat="1" applyFont="1" applyBorder="1" applyAlignment="1">
      <alignment horizontal="center" vertical="center" wrapText="1"/>
    </xf>
    <xf numFmtId="49" fontId="2" fillId="0" borderId="61" xfId="4" applyNumberFormat="1" applyFont="1" applyBorder="1" applyAlignment="1">
      <alignment horizontal="center" vertical="center" wrapText="1"/>
    </xf>
    <xf numFmtId="2" fontId="2" fillId="0" borderId="11" xfId="4" applyNumberFormat="1" applyFont="1" applyBorder="1" applyAlignment="1">
      <alignment horizontal="center" vertical="center" wrapText="1"/>
    </xf>
    <xf numFmtId="2" fontId="2" fillId="0" borderId="14" xfId="4" applyNumberFormat="1" applyFont="1" applyBorder="1" applyAlignment="1">
      <alignment horizontal="center" vertical="center" wrapText="1"/>
    </xf>
  </cellXfs>
  <cellStyles count="84">
    <cellStyle name="Euro" xfId="9" xr:uid="{00000000-0005-0000-0000-000000000000}"/>
    <cellStyle name="Euro 2" xfId="10" xr:uid="{00000000-0005-0000-0000-000001000000}"/>
    <cellStyle name="Graphics" xfId="11" xr:uid="{00000000-0005-0000-0000-000002000000}"/>
    <cellStyle name="Millares 10" xfId="12" xr:uid="{00000000-0005-0000-0000-000003000000}"/>
    <cellStyle name="Millares 10 2" xfId="13" xr:uid="{00000000-0005-0000-0000-000004000000}"/>
    <cellStyle name="Millares 11" xfId="14" xr:uid="{00000000-0005-0000-0000-000005000000}"/>
    <cellStyle name="Millares 2" xfId="15" xr:uid="{00000000-0005-0000-0000-000006000000}"/>
    <cellStyle name="Millares 2 2" xfId="16" xr:uid="{00000000-0005-0000-0000-000007000000}"/>
    <cellStyle name="Millares 2 3" xfId="17" xr:uid="{00000000-0005-0000-0000-000008000000}"/>
    <cellStyle name="Millares 2 3 2" xfId="18" xr:uid="{00000000-0005-0000-0000-000009000000}"/>
    <cellStyle name="Millares 3" xfId="19" xr:uid="{00000000-0005-0000-0000-00000A000000}"/>
    <cellStyle name="Millares 3 2" xfId="20" xr:uid="{00000000-0005-0000-0000-00000B000000}"/>
    <cellStyle name="Millares 4" xfId="21" xr:uid="{00000000-0005-0000-0000-00000C000000}"/>
    <cellStyle name="Millares 5" xfId="22" xr:uid="{00000000-0005-0000-0000-00000D000000}"/>
    <cellStyle name="Millares 6" xfId="23" xr:uid="{00000000-0005-0000-0000-00000E000000}"/>
    <cellStyle name="Millares 7" xfId="24" xr:uid="{00000000-0005-0000-0000-00000F000000}"/>
    <cellStyle name="Millares 8" xfId="25" xr:uid="{00000000-0005-0000-0000-000010000000}"/>
    <cellStyle name="Millares 9" xfId="26" xr:uid="{00000000-0005-0000-0000-000011000000}"/>
    <cellStyle name="Moneda 2" xfId="27" xr:uid="{00000000-0005-0000-0000-000012000000}"/>
    <cellStyle name="Moneda 2 2" xfId="28" xr:uid="{00000000-0005-0000-0000-000013000000}"/>
    <cellStyle name="Normal" xfId="0" builtinId="0"/>
    <cellStyle name="Normal 10" xfId="29" xr:uid="{00000000-0005-0000-0000-000015000000}"/>
    <cellStyle name="Normal 11" xfId="30" xr:uid="{00000000-0005-0000-0000-000016000000}"/>
    <cellStyle name="Normal 11 2" xfId="2" xr:uid="{00000000-0005-0000-0000-000017000000}"/>
    <cellStyle name="Normal 12" xfId="31" xr:uid="{00000000-0005-0000-0000-000018000000}"/>
    <cellStyle name="Normal 13" xfId="82" xr:uid="{00000000-0005-0000-0000-000019000000}"/>
    <cellStyle name="Normal 2" xfId="32" xr:uid="{00000000-0005-0000-0000-00001A000000}"/>
    <cellStyle name="Normal 2 2" xfId="1" xr:uid="{00000000-0005-0000-0000-00001B000000}"/>
    <cellStyle name="Normal 2 2 2" xfId="33" xr:uid="{00000000-0005-0000-0000-00001C000000}"/>
    <cellStyle name="Normal 2 2 2 2" xfId="34" xr:uid="{00000000-0005-0000-0000-00001D000000}"/>
    <cellStyle name="Normal 2 2 2 2 2" xfId="35" xr:uid="{00000000-0005-0000-0000-00001E000000}"/>
    <cellStyle name="Normal 2 2 2 2 2 2" xfId="36" xr:uid="{00000000-0005-0000-0000-00001F000000}"/>
    <cellStyle name="Normal 2 2 2 2 3" xfId="37" xr:uid="{00000000-0005-0000-0000-000020000000}"/>
    <cellStyle name="Normal 2 2 2 2 3 2" xfId="38" xr:uid="{00000000-0005-0000-0000-000021000000}"/>
    <cellStyle name="Normal 2 2 2 2_PLAN+REVISADO-+TRANSPARENCIA+GUBERNAMENTAL+(2)" xfId="39" xr:uid="{00000000-0005-0000-0000-000022000000}"/>
    <cellStyle name="Normal 2 2 2 3" xfId="40" xr:uid="{00000000-0005-0000-0000-000023000000}"/>
    <cellStyle name="Normal 2 2 2 4" xfId="41" xr:uid="{00000000-0005-0000-0000-000024000000}"/>
    <cellStyle name="Normal 2 2 2 4 2" xfId="42" xr:uid="{00000000-0005-0000-0000-000025000000}"/>
    <cellStyle name="Normal 2 2_PLAN+REVISADO-+TRANSPARENCIA+GUBERNAMENTAL+(2)" xfId="43" xr:uid="{00000000-0005-0000-0000-000026000000}"/>
    <cellStyle name="Normal 2 3" xfId="44" xr:uid="{00000000-0005-0000-0000-000027000000}"/>
    <cellStyle name="Normal 2 3 2" xfId="45" xr:uid="{00000000-0005-0000-0000-000028000000}"/>
    <cellStyle name="Normal 2 3 3" xfId="46" xr:uid="{00000000-0005-0000-0000-000029000000}"/>
    <cellStyle name="Normal 2 3 4" xfId="47" xr:uid="{00000000-0005-0000-0000-00002A000000}"/>
    <cellStyle name="Normal 2 4" xfId="4" xr:uid="{00000000-0005-0000-0000-00002B000000}"/>
    <cellStyle name="Normal 2 4 2" xfId="48" xr:uid="{00000000-0005-0000-0000-00002C000000}"/>
    <cellStyle name="Normal 2_PLAN+REVISADO-+TRANSPARENCIA+GUBERNAMENTAL+(2)" xfId="49" xr:uid="{00000000-0005-0000-0000-00002D000000}"/>
    <cellStyle name="Normal 3" xfId="50" xr:uid="{00000000-0005-0000-0000-00002E000000}"/>
    <cellStyle name="Normal 3 2" xfId="51" xr:uid="{00000000-0005-0000-0000-00002F000000}"/>
    <cellStyle name="Normal 3 2 2" xfId="52" xr:uid="{00000000-0005-0000-0000-000030000000}"/>
    <cellStyle name="Normal 3 2 3" xfId="53" xr:uid="{00000000-0005-0000-0000-000031000000}"/>
    <cellStyle name="Normal 3 2 4" xfId="54" xr:uid="{00000000-0005-0000-0000-000032000000}"/>
    <cellStyle name="Normal 3 3" xfId="55" xr:uid="{00000000-0005-0000-0000-000033000000}"/>
    <cellStyle name="Normal 3 3 2" xfId="6" xr:uid="{00000000-0005-0000-0000-000034000000}"/>
    <cellStyle name="Normal 3_PLAN+REVISADO-+TRANSPARENCIA+GUBERNAMENTAL+(2)" xfId="56" xr:uid="{00000000-0005-0000-0000-000035000000}"/>
    <cellStyle name="Normal 4" xfId="57" xr:uid="{00000000-0005-0000-0000-000036000000}"/>
    <cellStyle name="Normal 4 2" xfId="7" xr:uid="{00000000-0005-0000-0000-000037000000}"/>
    <cellStyle name="Normal 5" xfId="58" xr:uid="{00000000-0005-0000-0000-000038000000}"/>
    <cellStyle name="Normal 5 2" xfId="59" xr:uid="{00000000-0005-0000-0000-000039000000}"/>
    <cellStyle name="Normal 5 3" xfId="60" xr:uid="{00000000-0005-0000-0000-00003A000000}"/>
    <cellStyle name="Normal 6" xfId="61" xr:uid="{00000000-0005-0000-0000-00003B000000}"/>
    <cellStyle name="Normal 7" xfId="62" xr:uid="{00000000-0005-0000-0000-00003C000000}"/>
    <cellStyle name="Normal 8" xfId="63" xr:uid="{00000000-0005-0000-0000-00003D000000}"/>
    <cellStyle name="Normal 9" xfId="64" xr:uid="{00000000-0005-0000-0000-00003E000000}"/>
    <cellStyle name="Porcentaje" xfId="83" builtinId="5"/>
    <cellStyle name="Porcentual 2" xfId="3" xr:uid="{00000000-0005-0000-0000-000040000000}"/>
    <cellStyle name="Porcentual 2 2" xfId="65" xr:uid="{00000000-0005-0000-0000-000041000000}"/>
    <cellStyle name="Porcentual 2 2 2" xfId="66" xr:uid="{00000000-0005-0000-0000-000042000000}"/>
    <cellStyle name="Porcentual 3" xfId="5" xr:uid="{00000000-0005-0000-0000-000043000000}"/>
    <cellStyle name="Porcentual 3 2" xfId="67" xr:uid="{00000000-0005-0000-0000-000044000000}"/>
    <cellStyle name="Porcentual 3 2 2" xfId="68" xr:uid="{00000000-0005-0000-0000-000045000000}"/>
    <cellStyle name="Porcentual 3 2 2 2" xfId="69" xr:uid="{00000000-0005-0000-0000-000046000000}"/>
    <cellStyle name="Porcentual 3 2 3" xfId="8" xr:uid="{00000000-0005-0000-0000-000047000000}"/>
    <cellStyle name="Porcentual 3 3" xfId="70" xr:uid="{00000000-0005-0000-0000-000048000000}"/>
    <cellStyle name="Porcentual 3 3 2" xfId="71" xr:uid="{00000000-0005-0000-0000-000049000000}"/>
    <cellStyle name="Porcentual 3 3 3" xfId="72" xr:uid="{00000000-0005-0000-0000-00004A000000}"/>
    <cellStyle name="Porcentual 4" xfId="73" xr:uid="{00000000-0005-0000-0000-00004B000000}"/>
    <cellStyle name="Porcentual 4 2" xfId="74" xr:uid="{00000000-0005-0000-0000-00004C000000}"/>
    <cellStyle name="Porcentual 5" xfId="75" xr:uid="{00000000-0005-0000-0000-00004D000000}"/>
    <cellStyle name="Porcentual 6" xfId="76" xr:uid="{00000000-0005-0000-0000-00004E000000}"/>
    <cellStyle name="Porcentual 6 2" xfId="77" xr:uid="{00000000-0005-0000-0000-00004F000000}"/>
    <cellStyle name="Porcentual 7" xfId="78" xr:uid="{00000000-0005-0000-0000-000050000000}"/>
    <cellStyle name="Porcentual 7 2" xfId="79" xr:uid="{00000000-0005-0000-0000-000051000000}"/>
    <cellStyle name="Porcentual 8" xfId="80" xr:uid="{00000000-0005-0000-0000-000052000000}"/>
    <cellStyle name="Porcentual 8 2" xfId="81" xr:uid="{00000000-0005-0000-0000-000053000000}"/>
  </cellStyles>
  <dxfs count="48">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5BD119"/>
        </patternFill>
      </fill>
    </dxf>
    <dxf>
      <fill>
        <patternFill>
          <bgColor rgb="FFFFFF00"/>
        </patternFill>
      </fill>
    </dxf>
    <dxf>
      <fill>
        <patternFill>
          <bgColor rgb="FFFF3737"/>
        </patternFill>
      </fill>
    </dxf>
  </dxfs>
  <tableStyles count="0" defaultTableStyle="TableStyleMedium2" defaultPivotStyle="PivotStyleLight16"/>
  <colors>
    <mruColors>
      <color rgb="FFFEF9F4"/>
      <color rgb="FFFFFF99"/>
      <color rgb="FFFEF4EC"/>
      <color rgb="FFE8F5F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59"/>
  <sheetViews>
    <sheetView showGridLines="0" tabSelected="1" topLeftCell="C11" zoomScale="50" zoomScaleNormal="50" zoomScaleSheetLayoutView="25" zoomScalePageLayoutView="70" workbookViewId="0">
      <pane ySplit="1185" topLeftCell="A2" activePane="bottomLeft"/>
      <selection activeCell="E12" sqref="E1:M1048576"/>
      <selection pane="bottomLeft" activeCell="E52" activeCellId="2" sqref="E18 E46 E52"/>
    </sheetView>
  </sheetViews>
  <sheetFormatPr baseColWidth="10" defaultColWidth="20.7109375" defaultRowHeight="18"/>
  <cols>
    <col min="1" max="1" width="9.140625" style="1" customWidth="1"/>
    <col min="2" max="2" width="57.28515625" style="2" customWidth="1"/>
    <col min="3" max="3" width="30.42578125" style="2" customWidth="1"/>
    <col min="4" max="4" width="24.140625" style="1" customWidth="1"/>
    <col min="5" max="5" width="20.7109375" style="1" customWidth="1"/>
    <col min="6" max="7" width="20.7109375" style="95" customWidth="1"/>
    <col min="8" max="9" width="25.7109375" style="95" customWidth="1"/>
    <col min="10" max="10" width="35.7109375" style="95" customWidth="1"/>
    <col min="11" max="11" width="20.7109375" style="95" customWidth="1"/>
    <col min="12" max="12" width="21.85546875" style="95" customWidth="1"/>
    <col min="13" max="13" width="43.85546875" style="95" customWidth="1"/>
    <col min="14" max="14" width="6.85546875" style="1" customWidth="1"/>
    <col min="15" max="15" width="10.5703125" style="1" customWidth="1"/>
    <col min="16" max="16" width="39.5703125" style="1" customWidth="1"/>
    <col min="17" max="17" width="15" style="1" customWidth="1"/>
    <col min="18" max="18" width="49.85546875" style="1" customWidth="1"/>
    <col min="19" max="19" width="34.7109375" style="1" customWidth="1"/>
    <col min="20" max="16384" width="20.7109375" style="1"/>
  </cols>
  <sheetData>
    <row r="1" spans="1:19" ht="15">
      <c r="A1" s="296"/>
      <c r="B1" s="296"/>
      <c r="C1" s="296"/>
      <c r="D1" s="296"/>
      <c r="E1" s="296"/>
      <c r="F1" s="296"/>
      <c r="G1" s="296"/>
      <c r="H1" s="296"/>
      <c r="I1" s="296"/>
      <c r="J1" s="296"/>
      <c r="K1" s="296"/>
      <c r="L1" s="296"/>
      <c r="M1" s="296"/>
      <c r="N1" s="296"/>
      <c r="O1" s="296"/>
      <c r="P1" s="296"/>
      <c r="Q1" s="9"/>
    </row>
    <row r="2" spans="1:19" ht="15.75">
      <c r="A2" s="271" t="s">
        <v>12</v>
      </c>
      <c r="B2" s="271"/>
      <c r="C2" s="271"/>
      <c r="D2" s="271"/>
      <c r="E2" s="271"/>
      <c r="F2" s="271"/>
      <c r="G2" s="271"/>
      <c r="H2" s="271"/>
      <c r="I2" s="271"/>
      <c r="J2" s="271"/>
      <c r="K2" s="271"/>
      <c r="L2" s="271"/>
      <c r="M2" s="271"/>
      <c r="N2" s="16"/>
      <c r="O2" s="16"/>
      <c r="P2" s="16"/>
      <c r="Q2" s="16"/>
    </row>
    <row r="3" spans="1:19" ht="14.25">
      <c r="A3" s="272" t="s">
        <v>13</v>
      </c>
      <c r="B3" s="272"/>
      <c r="C3" s="272"/>
      <c r="D3" s="272"/>
      <c r="E3" s="272"/>
      <c r="F3" s="272"/>
      <c r="G3" s="272"/>
      <c r="H3" s="272"/>
      <c r="I3" s="272"/>
      <c r="J3" s="272"/>
      <c r="K3" s="272"/>
      <c r="L3" s="272"/>
      <c r="M3" s="272"/>
      <c r="N3" s="17"/>
      <c r="O3" s="17"/>
      <c r="P3" s="17"/>
      <c r="Q3" s="17"/>
    </row>
    <row r="4" spans="1:19" ht="20.25">
      <c r="A4" s="273" t="s">
        <v>17</v>
      </c>
      <c r="B4" s="273"/>
      <c r="C4" s="273"/>
      <c r="D4" s="273"/>
      <c r="E4" s="273"/>
      <c r="F4" s="273"/>
      <c r="G4" s="273"/>
      <c r="H4" s="273"/>
      <c r="I4" s="273"/>
      <c r="J4" s="273"/>
      <c r="K4" s="273"/>
      <c r="L4" s="273"/>
      <c r="M4" s="273"/>
      <c r="N4" s="18"/>
      <c r="O4" s="18"/>
      <c r="P4" s="18"/>
      <c r="Q4" s="18"/>
    </row>
    <row r="5" spans="1:19" ht="20.25">
      <c r="A5" s="273" t="s">
        <v>14</v>
      </c>
      <c r="B5" s="273"/>
      <c r="C5" s="273"/>
      <c r="D5" s="273"/>
      <c r="E5" s="273"/>
      <c r="F5" s="273"/>
      <c r="G5" s="273"/>
      <c r="H5" s="273"/>
      <c r="I5" s="273"/>
      <c r="J5" s="273"/>
      <c r="K5" s="273"/>
      <c r="L5" s="273"/>
      <c r="M5" s="273"/>
      <c r="N5" s="18"/>
      <c r="O5" s="18"/>
      <c r="P5" s="18"/>
      <c r="Q5" s="18"/>
    </row>
    <row r="6" spans="1:19" ht="21.75" thickBot="1">
      <c r="A6" s="10"/>
      <c r="B6" s="11"/>
      <c r="C6" s="11"/>
      <c r="D6" s="12"/>
      <c r="E6" s="12"/>
      <c r="F6" s="88"/>
      <c r="G6" s="88"/>
      <c r="H6" s="88"/>
      <c r="I6" s="89"/>
      <c r="J6" s="89"/>
      <c r="K6" s="89"/>
      <c r="L6" s="89"/>
      <c r="M6" s="90"/>
      <c r="N6" s="13"/>
      <c r="O6" s="13"/>
      <c r="P6" s="12"/>
      <c r="Q6" s="9"/>
    </row>
    <row r="7" spans="1:19" ht="33" customHeight="1" thickBot="1">
      <c r="A7" s="277" t="s">
        <v>15</v>
      </c>
      <c r="B7" s="278"/>
      <c r="C7" s="278"/>
      <c r="D7" s="278"/>
      <c r="E7" s="278"/>
      <c r="F7" s="278"/>
      <c r="G7" s="278"/>
      <c r="H7" s="278"/>
      <c r="I7" s="278"/>
      <c r="J7" s="278"/>
      <c r="K7" s="278"/>
      <c r="L7" s="278"/>
      <c r="M7" s="279"/>
      <c r="N7" s="15"/>
      <c r="O7" s="319" t="s">
        <v>121</v>
      </c>
      <c r="P7" s="320"/>
      <c r="Q7" s="320"/>
      <c r="R7" s="321"/>
    </row>
    <row r="8" spans="1:19" ht="40.5">
      <c r="A8" s="274" t="s">
        <v>16</v>
      </c>
      <c r="B8" s="275"/>
      <c r="C8" s="275"/>
      <c r="D8" s="276"/>
      <c r="E8" s="303" t="s">
        <v>114</v>
      </c>
      <c r="F8" s="304"/>
      <c r="G8" s="304"/>
      <c r="H8" s="305"/>
      <c r="I8" s="300" t="s">
        <v>108</v>
      </c>
      <c r="J8" s="301"/>
      <c r="K8" s="302"/>
      <c r="L8" s="328" t="s">
        <v>135</v>
      </c>
      <c r="M8" s="329"/>
      <c r="N8" s="14"/>
      <c r="O8" s="107" t="s">
        <v>7</v>
      </c>
      <c r="P8" s="105" t="s">
        <v>3</v>
      </c>
      <c r="Q8" s="106" t="s">
        <v>117</v>
      </c>
      <c r="R8" s="108" t="s">
        <v>122</v>
      </c>
      <c r="S8" s="100"/>
    </row>
    <row r="9" spans="1:19" ht="36" customHeight="1" thickBot="1">
      <c r="A9" s="283" t="s">
        <v>128</v>
      </c>
      <c r="B9" s="284"/>
      <c r="C9" s="284"/>
      <c r="D9" s="285"/>
      <c r="E9" s="325">
        <v>43083</v>
      </c>
      <c r="F9" s="326"/>
      <c r="G9" s="326"/>
      <c r="H9" s="327"/>
      <c r="I9" s="312">
        <v>247</v>
      </c>
      <c r="J9" s="313"/>
      <c r="K9" s="314"/>
      <c r="L9" s="286"/>
      <c r="M9" s="287"/>
      <c r="N9" s="14"/>
      <c r="O9" s="109" t="s">
        <v>8</v>
      </c>
      <c r="P9" s="97" t="s">
        <v>2</v>
      </c>
      <c r="Q9" s="102" t="s">
        <v>118</v>
      </c>
      <c r="R9" s="110" t="s">
        <v>123</v>
      </c>
      <c r="S9" s="100"/>
    </row>
    <row r="10" spans="1:19" ht="41.25" thickBot="1">
      <c r="A10" s="298"/>
      <c r="B10" s="298"/>
      <c r="C10" s="298"/>
      <c r="D10" s="298"/>
      <c r="E10" s="298"/>
      <c r="F10" s="298"/>
      <c r="G10" s="298"/>
      <c r="H10" s="298"/>
      <c r="I10" s="298"/>
      <c r="J10" s="298"/>
      <c r="K10" s="298"/>
      <c r="L10" s="298"/>
      <c r="M10" s="298"/>
      <c r="N10" s="298"/>
      <c r="O10" s="109" t="s">
        <v>10</v>
      </c>
      <c r="P10" s="98" t="s">
        <v>9</v>
      </c>
      <c r="Q10" s="103" t="s">
        <v>119</v>
      </c>
      <c r="R10" s="110" t="s">
        <v>124</v>
      </c>
      <c r="S10" s="100"/>
    </row>
    <row r="11" spans="1:19" ht="40.5">
      <c r="A11" s="309" t="s">
        <v>66</v>
      </c>
      <c r="B11" s="310"/>
      <c r="C11" s="310"/>
      <c r="D11" s="310"/>
      <c r="E11" s="310"/>
      <c r="F11" s="310"/>
      <c r="G11" s="311"/>
      <c r="H11" s="306" t="s">
        <v>29</v>
      </c>
      <c r="I11" s="307"/>
      <c r="J11" s="308"/>
      <c r="K11" s="322" t="s">
        <v>27</v>
      </c>
      <c r="L11" s="323"/>
      <c r="M11" s="324"/>
      <c r="N11" s="5"/>
      <c r="O11" s="109" t="s">
        <v>115</v>
      </c>
      <c r="P11" s="99" t="s">
        <v>110</v>
      </c>
      <c r="Q11" s="104" t="s">
        <v>120</v>
      </c>
      <c r="R11" s="110" t="s">
        <v>125</v>
      </c>
    </row>
    <row r="12" spans="1:19" ht="61.5" thickBot="1">
      <c r="A12" s="50" t="s">
        <v>0</v>
      </c>
      <c r="B12" s="51" t="s">
        <v>30</v>
      </c>
      <c r="C12" s="51" t="s">
        <v>1</v>
      </c>
      <c r="D12" s="51" t="s">
        <v>32</v>
      </c>
      <c r="E12" s="20" t="s">
        <v>33</v>
      </c>
      <c r="F12" s="51" t="s">
        <v>31</v>
      </c>
      <c r="G12" s="52" t="s">
        <v>64</v>
      </c>
      <c r="H12" s="47" t="s">
        <v>65</v>
      </c>
      <c r="I12" s="48" t="s">
        <v>5</v>
      </c>
      <c r="J12" s="49" t="s">
        <v>6</v>
      </c>
      <c r="K12" s="45" t="s">
        <v>28</v>
      </c>
      <c r="L12" s="54" t="s">
        <v>67</v>
      </c>
      <c r="M12" s="46" t="s">
        <v>11</v>
      </c>
      <c r="N12" s="5"/>
      <c r="O12" s="111" t="s">
        <v>112</v>
      </c>
      <c r="P12" s="175" t="s">
        <v>116</v>
      </c>
      <c r="Q12" s="280"/>
      <c r="R12" s="281"/>
    </row>
    <row r="13" spans="1:19" ht="24" customHeight="1" thickBot="1">
      <c r="A13" s="242" t="s">
        <v>34</v>
      </c>
      <c r="B13" s="243"/>
      <c r="C13" s="243"/>
      <c r="D13" s="243"/>
      <c r="E13" s="243"/>
      <c r="F13" s="282"/>
      <c r="G13" s="243"/>
      <c r="H13" s="243"/>
      <c r="I13" s="243"/>
      <c r="J13" s="243"/>
      <c r="K13" s="243"/>
      <c r="L13" s="243"/>
      <c r="M13" s="244"/>
      <c r="N13" s="5"/>
      <c r="O13" s="101"/>
    </row>
    <row r="14" spans="1:19" ht="162.75" thickBot="1">
      <c r="A14" s="55">
        <v>1</v>
      </c>
      <c r="B14" s="56" t="s">
        <v>18</v>
      </c>
      <c r="C14" s="59" t="s">
        <v>68</v>
      </c>
      <c r="D14" s="63" t="s">
        <v>86</v>
      </c>
      <c r="E14" s="113">
        <v>3</v>
      </c>
      <c r="F14" s="113" t="s">
        <v>129</v>
      </c>
      <c r="G14" s="114">
        <v>2</v>
      </c>
      <c r="H14" s="164">
        <v>1</v>
      </c>
      <c r="I14" s="165">
        <v>43138</v>
      </c>
      <c r="J14" s="115" t="s">
        <v>136</v>
      </c>
      <c r="K14" s="116" t="s">
        <v>2</v>
      </c>
      <c r="L14" s="117">
        <v>1.5</v>
      </c>
      <c r="M14" s="118" t="s">
        <v>174</v>
      </c>
      <c r="N14" s="5"/>
      <c r="O14" s="101"/>
    </row>
    <row r="15" spans="1:19" ht="156" customHeight="1" thickBot="1">
      <c r="A15" s="57">
        <v>2</v>
      </c>
      <c r="B15" s="24" t="s">
        <v>19</v>
      </c>
      <c r="C15" s="24" t="s">
        <v>69</v>
      </c>
      <c r="D15" s="64" t="s">
        <v>91</v>
      </c>
      <c r="E15" s="119">
        <v>7</v>
      </c>
      <c r="F15" s="119" t="s">
        <v>130</v>
      </c>
      <c r="G15" s="120">
        <v>4</v>
      </c>
      <c r="H15" s="164">
        <v>1</v>
      </c>
      <c r="I15" s="165">
        <v>43119</v>
      </c>
      <c r="J15" s="121" t="s">
        <v>137</v>
      </c>
      <c r="K15" s="122" t="s">
        <v>2</v>
      </c>
      <c r="L15" s="123">
        <v>1.75</v>
      </c>
      <c r="M15" s="124" t="s">
        <v>174</v>
      </c>
      <c r="N15" s="19"/>
      <c r="O15" s="101"/>
    </row>
    <row r="16" spans="1:19" s="3" customFormat="1" ht="160.5" customHeight="1">
      <c r="A16" s="57">
        <v>3</v>
      </c>
      <c r="B16" s="76" t="s">
        <v>126</v>
      </c>
      <c r="C16" s="24" t="s">
        <v>70</v>
      </c>
      <c r="D16" s="65" t="s">
        <v>87</v>
      </c>
      <c r="E16" s="29">
        <v>7</v>
      </c>
      <c r="F16" s="29" t="s">
        <v>131</v>
      </c>
      <c r="G16" s="125">
        <v>3</v>
      </c>
      <c r="H16" s="166">
        <v>1</v>
      </c>
      <c r="I16" s="167">
        <v>43147</v>
      </c>
      <c r="J16" s="121" t="s">
        <v>138</v>
      </c>
      <c r="K16" s="122" t="s">
        <v>2</v>
      </c>
      <c r="L16" s="123">
        <v>2.33</v>
      </c>
      <c r="M16" s="124" t="s">
        <v>174</v>
      </c>
      <c r="N16" s="6"/>
    </row>
    <row r="17" spans="1:23" s="3" customFormat="1" ht="37.5" customHeight="1">
      <c r="A17" s="258">
        <v>4</v>
      </c>
      <c r="B17" s="76" t="s">
        <v>20</v>
      </c>
      <c r="C17" s="239" t="s">
        <v>90</v>
      </c>
      <c r="D17" s="239" t="s">
        <v>89</v>
      </c>
      <c r="E17" s="126">
        <v>3</v>
      </c>
      <c r="F17" s="127"/>
      <c r="G17" s="128"/>
      <c r="H17" s="129"/>
      <c r="I17" s="169"/>
      <c r="J17" s="70"/>
      <c r="K17" s="199"/>
      <c r="L17" s="177"/>
      <c r="M17" s="178"/>
      <c r="N17" s="6"/>
    </row>
    <row r="18" spans="1:23" s="3" customFormat="1" ht="174.75" customHeight="1">
      <c r="A18" s="259"/>
      <c r="B18" s="28" t="s">
        <v>21</v>
      </c>
      <c r="C18" s="240"/>
      <c r="D18" s="240"/>
      <c r="E18" s="133">
        <v>1</v>
      </c>
      <c r="F18" s="221" t="s">
        <v>130</v>
      </c>
      <c r="G18" s="170">
        <v>4</v>
      </c>
      <c r="H18" s="169">
        <v>2</v>
      </c>
      <c r="I18" s="169" t="s">
        <v>139</v>
      </c>
      <c r="J18" s="71" t="s">
        <v>140</v>
      </c>
      <c r="K18" s="176" t="s">
        <v>2</v>
      </c>
      <c r="L18" s="222">
        <v>0.25</v>
      </c>
      <c r="M18" s="124" t="s">
        <v>175</v>
      </c>
      <c r="N18" s="6"/>
    </row>
    <row r="19" spans="1:23" s="3" customFormat="1" ht="210" customHeight="1">
      <c r="A19" s="299"/>
      <c r="B19" s="163" t="s">
        <v>22</v>
      </c>
      <c r="C19" s="315"/>
      <c r="D19" s="315"/>
      <c r="E19" s="133">
        <v>2</v>
      </c>
      <c r="F19" s="134" t="s">
        <v>129</v>
      </c>
      <c r="G19" s="168">
        <v>2</v>
      </c>
      <c r="H19" s="169">
        <v>1</v>
      </c>
      <c r="I19" s="171">
        <v>43140</v>
      </c>
      <c r="J19" s="71" t="s">
        <v>141</v>
      </c>
      <c r="K19" s="176" t="s">
        <v>2</v>
      </c>
      <c r="L19" s="179">
        <v>1</v>
      </c>
      <c r="M19" s="180" t="s">
        <v>174</v>
      </c>
      <c r="N19" s="6"/>
    </row>
    <row r="20" spans="1:23" s="3" customFormat="1" ht="23.25" customHeight="1">
      <c r="A20" s="258">
        <v>5</v>
      </c>
      <c r="B20" s="25" t="s">
        <v>23</v>
      </c>
      <c r="C20" s="239" t="s">
        <v>71</v>
      </c>
      <c r="D20" s="239" t="s">
        <v>88</v>
      </c>
      <c r="E20" s="126">
        <v>10</v>
      </c>
      <c r="F20" s="127"/>
      <c r="G20" s="128"/>
      <c r="H20" s="268">
        <v>1</v>
      </c>
      <c r="I20" s="291">
        <v>43131</v>
      </c>
      <c r="J20" s="70"/>
      <c r="K20" s="199"/>
      <c r="L20" s="177"/>
      <c r="M20" s="178"/>
      <c r="N20" s="6"/>
    </row>
    <row r="21" spans="1:23" s="3" customFormat="1" ht="78.75" customHeight="1">
      <c r="A21" s="259"/>
      <c r="B21" s="26" t="s">
        <v>24</v>
      </c>
      <c r="C21" s="240"/>
      <c r="D21" s="240"/>
      <c r="E21" s="130">
        <v>5</v>
      </c>
      <c r="F21" s="131" t="s">
        <v>130</v>
      </c>
      <c r="G21" s="132">
        <v>1</v>
      </c>
      <c r="H21" s="269"/>
      <c r="I21" s="292"/>
      <c r="J21" s="169" t="s">
        <v>142</v>
      </c>
      <c r="K21" s="182" t="s">
        <v>2</v>
      </c>
      <c r="L21" s="183">
        <v>1.25</v>
      </c>
      <c r="M21" s="180" t="s">
        <v>174</v>
      </c>
      <c r="N21" s="6"/>
    </row>
    <row r="22" spans="1:23" s="3" customFormat="1" ht="156" customHeight="1">
      <c r="A22" s="259"/>
      <c r="B22" s="27" t="s">
        <v>25</v>
      </c>
      <c r="C22" s="240"/>
      <c r="D22" s="240"/>
      <c r="E22" s="130">
        <v>2</v>
      </c>
      <c r="F22" s="131" t="s">
        <v>117</v>
      </c>
      <c r="G22" s="132">
        <v>1</v>
      </c>
      <c r="H22" s="269"/>
      <c r="I22" s="292"/>
      <c r="J22" s="169" t="s">
        <v>143</v>
      </c>
      <c r="K22" s="182" t="s">
        <v>3</v>
      </c>
      <c r="L22" s="183">
        <v>2</v>
      </c>
      <c r="M22" s="181"/>
      <c r="N22" s="6"/>
    </row>
    <row r="23" spans="1:23" s="3" customFormat="1" ht="115.5" customHeight="1" thickBot="1">
      <c r="A23" s="260"/>
      <c r="B23" s="58" t="s">
        <v>26</v>
      </c>
      <c r="C23" s="241"/>
      <c r="D23" s="241"/>
      <c r="E23" s="135">
        <v>3</v>
      </c>
      <c r="F23" s="136" t="s">
        <v>132</v>
      </c>
      <c r="G23" s="137">
        <v>2</v>
      </c>
      <c r="H23" s="270"/>
      <c r="I23" s="293"/>
      <c r="J23" s="169" t="s">
        <v>144</v>
      </c>
      <c r="K23" s="184" t="s">
        <v>2</v>
      </c>
      <c r="L23" s="185">
        <v>1.5</v>
      </c>
      <c r="M23" s="180" t="s">
        <v>174</v>
      </c>
      <c r="N23" s="6"/>
    </row>
    <row r="24" spans="1:23" s="3" customFormat="1" ht="28.5" customHeight="1" thickBot="1">
      <c r="A24" s="242" t="s">
        <v>35</v>
      </c>
      <c r="B24" s="243"/>
      <c r="C24" s="243"/>
      <c r="D24" s="243"/>
      <c r="E24" s="243"/>
      <c r="F24" s="243"/>
      <c r="G24" s="243"/>
      <c r="H24" s="243"/>
      <c r="I24" s="243"/>
      <c r="J24" s="243"/>
      <c r="K24" s="243"/>
      <c r="L24" s="243"/>
      <c r="M24" s="244"/>
      <c r="N24" s="7"/>
      <c r="O24" s="4"/>
      <c r="P24" s="4"/>
    </row>
    <row r="25" spans="1:23" s="3" customFormat="1" ht="75" customHeight="1">
      <c r="A25" s="82">
        <v>6</v>
      </c>
      <c r="B25" s="87" t="s">
        <v>36</v>
      </c>
      <c r="C25" s="87" t="s">
        <v>72</v>
      </c>
      <c r="D25" s="84" t="s">
        <v>92</v>
      </c>
      <c r="E25" s="82">
        <v>8</v>
      </c>
      <c r="F25" s="82" t="s">
        <v>133</v>
      </c>
      <c r="G25" s="82">
        <v>4</v>
      </c>
      <c r="H25" s="138"/>
      <c r="I25" s="138"/>
      <c r="J25" s="138"/>
      <c r="K25" s="139" t="s">
        <v>110</v>
      </c>
      <c r="L25" s="139"/>
      <c r="M25" s="140"/>
      <c r="N25" s="7"/>
    </row>
    <row r="26" spans="1:23" s="4" customFormat="1" ht="144">
      <c r="A26" s="29">
        <v>7</v>
      </c>
      <c r="B26" s="28" t="s">
        <v>37</v>
      </c>
      <c r="C26" s="28" t="s">
        <v>73</v>
      </c>
      <c r="D26" s="65" t="s">
        <v>93</v>
      </c>
      <c r="E26" s="29">
        <v>7</v>
      </c>
      <c r="F26" s="29" t="s">
        <v>118</v>
      </c>
      <c r="G26" s="29">
        <v>1</v>
      </c>
      <c r="H26" s="141"/>
      <c r="I26" s="141"/>
      <c r="J26" s="141"/>
      <c r="K26" s="123" t="s">
        <v>110</v>
      </c>
      <c r="L26" s="123"/>
      <c r="M26" s="142"/>
      <c r="N26" s="7"/>
      <c r="O26" s="3"/>
      <c r="P26" s="3"/>
      <c r="W26" s="91"/>
    </row>
    <row r="27" spans="1:23" s="3" customFormat="1" ht="72.75" thickBot="1">
      <c r="A27" s="30">
        <v>8</v>
      </c>
      <c r="B27" s="76" t="s">
        <v>38</v>
      </c>
      <c r="C27" s="59" t="s">
        <v>74</v>
      </c>
      <c r="D27" s="83" t="s">
        <v>94</v>
      </c>
      <c r="E27" s="30" t="s">
        <v>112</v>
      </c>
      <c r="F27" s="30" t="s">
        <v>112</v>
      </c>
      <c r="G27" s="30" t="s">
        <v>112</v>
      </c>
      <c r="H27" s="143"/>
      <c r="I27" s="143"/>
      <c r="J27" s="143"/>
      <c r="K27" s="144" t="s">
        <v>112</v>
      </c>
      <c r="L27" s="144"/>
      <c r="M27" s="145"/>
      <c r="N27" s="8"/>
    </row>
    <row r="28" spans="1:23" s="3" customFormat="1" ht="24" customHeight="1" thickBot="1">
      <c r="A28" s="294" t="s">
        <v>39</v>
      </c>
      <c r="B28" s="282"/>
      <c r="C28" s="282"/>
      <c r="D28" s="282"/>
      <c r="E28" s="282"/>
      <c r="F28" s="282"/>
      <c r="G28" s="282"/>
      <c r="H28" s="282"/>
      <c r="I28" s="282"/>
      <c r="J28" s="282"/>
      <c r="K28" s="282"/>
      <c r="L28" s="282"/>
      <c r="M28" s="295"/>
      <c r="N28" s="8"/>
    </row>
    <row r="29" spans="1:23" s="3" customFormat="1" ht="33.75" customHeight="1">
      <c r="A29" s="261">
        <v>9</v>
      </c>
      <c r="B29" s="60" t="s">
        <v>40</v>
      </c>
      <c r="C29" s="316" t="s">
        <v>75</v>
      </c>
      <c r="D29" s="288" t="s">
        <v>127</v>
      </c>
      <c r="E29" s="33">
        <v>7</v>
      </c>
      <c r="F29" s="92"/>
      <c r="G29" s="92"/>
      <c r="H29" s="224"/>
      <c r="I29" s="224"/>
      <c r="J29" s="146"/>
      <c r="K29" s="199"/>
      <c r="L29" s="223"/>
      <c r="M29" s="223"/>
      <c r="N29" s="8"/>
    </row>
    <row r="30" spans="1:23" s="3" customFormat="1" ht="55.5" customHeight="1">
      <c r="A30" s="262"/>
      <c r="B30" s="61" t="s">
        <v>51</v>
      </c>
      <c r="C30" s="317"/>
      <c r="D30" s="256"/>
      <c r="E30" s="85" t="s">
        <v>112</v>
      </c>
      <c r="F30" s="81" t="s">
        <v>112</v>
      </c>
      <c r="G30" s="81" t="s">
        <v>112</v>
      </c>
      <c r="H30" s="225"/>
      <c r="I30" s="225"/>
      <c r="J30" s="147"/>
      <c r="K30" s="144" t="s">
        <v>112</v>
      </c>
      <c r="L30" s="192"/>
      <c r="M30" s="192"/>
      <c r="N30" s="7"/>
    </row>
    <row r="31" spans="1:23" s="3" customFormat="1" ht="51" customHeight="1">
      <c r="A31" s="262"/>
      <c r="B31" s="61" t="s">
        <v>52</v>
      </c>
      <c r="C31" s="317"/>
      <c r="D31" s="256"/>
      <c r="E31" s="85">
        <v>3</v>
      </c>
      <c r="F31" s="81" t="s">
        <v>119</v>
      </c>
      <c r="G31" s="81">
        <v>1</v>
      </c>
      <c r="H31" s="225"/>
      <c r="I31" s="225"/>
      <c r="J31" s="147"/>
      <c r="K31" s="197" t="s">
        <v>110</v>
      </c>
      <c r="L31" s="192"/>
      <c r="M31" s="192"/>
      <c r="N31" s="8"/>
    </row>
    <row r="32" spans="1:23" s="3" customFormat="1" ht="24.75" customHeight="1">
      <c r="A32" s="262"/>
      <c r="B32" s="235" t="s">
        <v>53</v>
      </c>
      <c r="C32" s="317"/>
      <c r="D32" s="256"/>
      <c r="E32" s="264">
        <v>4</v>
      </c>
      <c r="F32" s="81"/>
      <c r="G32" s="81"/>
      <c r="H32" s="225"/>
      <c r="I32" s="225"/>
      <c r="J32" s="147"/>
      <c r="K32" s="289" t="s">
        <v>110</v>
      </c>
      <c r="L32" s="192"/>
      <c r="M32" s="192"/>
      <c r="N32" s="8"/>
    </row>
    <row r="33" spans="1:49" s="3" customFormat="1" ht="41.25" customHeight="1">
      <c r="A33" s="263"/>
      <c r="B33" s="236"/>
      <c r="C33" s="318"/>
      <c r="D33" s="257"/>
      <c r="E33" s="297"/>
      <c r="F33" s="82" t="s">
        <v>134</v>
      </c>
      <c r="G33" s="82">
        <v>2</v>
      </c>
      <c r="H33" s="226"/>
      <c r="I33" s="226"/>
      <c r="J33" s="148"/>
      <c r="K33" s="290"/>
      <c r="L33" s="193"/>
      <c r="M33" s="193"/>
      <c r="N33" s="7"/>
    </row>
    <row r="34" spans="1:49" s="3" customFormat="1" ht="27.75" customHeight="1">
      <c r="A34" s="252">
        <v>10</v>
      </c>
      <c r="B34" s="38" t="s">
        <v>41</v>
      </c>
      <c r="C34" s="255" t="s">
        <v>76</v>
      </c>
      <c r="D34" s="255" t="s">
        <v>96</v>
      </c>
      <c r="E34" s="34">
        <v>8</v>
      </c>
      <c r="F34" s="30"/>
      <c r="G34" s="30"/>
      <c r="H34" s="248">
        <v>2</v>
      </c>
      <c r="I34" s="251" t="s">
        <v>152</v>
      </c>
      <c r="J34" s="149"/>
      <c r="K34" s="199"/>
      <c r="L34" s="233"/>
      <c r="M34" s="191"/>
      <c r="N34" s="7"/>
      <c r="O34" s="4"/>
      <c r="P34" s="4"/>
    </row>
    <row r="35" spans="1:49" s="3" customFormat="1" ht="37.5" customHeight="1" thickBot="1">
      <c r="A35" s="252"/>
      <c r="B35" s="32" t="s">
        <v>57</v>
      </c>
      <c r="C35" s="256"/>
      <c r="D35" s="256"/>
      <c r="E35" s="264" t="s">
        <v>112</v>
      </c>
      <c r="F35" s="81" t="s">
        <v>112</v>
      </c>
      <c r="G35" s="81" t="s">
        <v>112</v>
      </c>
      <c r="H35" s="249"/>
      <c r="I35" s="249"/>
      <c r="J35" s="147"/>
      <c r="K35" s="195" t="s">
        <v>112</v>
      </c>
      <c r="L35" s="234"/>
      <c r="M35" s="192"/>
      <c r="N35" s="8"/>
      <c r="O35" s="4"/>
      <c r="P35" s="4"/>
    </row>
    <row r="36" spans="1:49" s="4" customFormat="1" ht="37.5" customHeight="1" thickBot="1">
      <c r="A36" s="252"/>
      <c r="B36" s="172" t="s">
        <v>56</v>
      </c>
      <c r="C36" s="256"/>
      <c r="D36" s="256"/>
      <c r="E36" s="264"/>
      <c r="F36" s="81" t="s">
        <v>112</v>
      </c>
      <c r="G36" s="81" t="s">
        <v>112</v>
      </c>
      <c r="H36" s="249"/>
      <c r="I36" s="249"/>
      <c r="J36" s="147"/>
      <c r="K36" s="196" t="s">
        <v>112</v>
      </c>
      <c r="L36" s="185"/>
      <c r="M36" s="192"/>
      <c r="N36" s="8"/>
      <c r="O36" s="3"/>
      <c r="P36" s="3"/>
    </row>
    <row r="37" spans="1:49" s="4" customFormat="1" ht="286.5" customHeight="1" thickBot="1">
      <c r="A37" s="253"/>
      <c r="B37" s="23" t="s">
        <v>54</v>
      </c>
      <c r="C37" s="256"/>
      <c r="D37" s="256"/>
      <c r="E37" s="85">
        <v>4</v>
      </c>
      <c r="F37" s="81" t="s">
        <v>117</v>
      </c>
      <c r="G37" s="81">
        <v>1</v>
      </c>
      <c r="H37" s="249"/>
      <c r="I37" s="249"/>
      <c r="J37" s="173" t="s">
        <v>153</v>
      </c>
      <c r="K37" s="186" t="s">
        <v>3</v>
      </c>
      <c r="L37" s="185">
        <v>4</v>
      </c>
      <c r="M37" s="192"/>
      <c r="N37" s="7"/>
      <c r="O37" s="3"/>
      <c r="P37" s="3"/>
    </row>
    <row r="38" spans="1:49" s="3" customFormat="1" ht="56.25" customHeight="1" thickBot="1">
      <c r="A38" s="254"/>
      <c r="B38" s="87" t="s">
        <v>55</v>
      </c>
      <c r="C38" s="257"/>
      <c r="D38" s="257"/>
      <c r="E38" s="86">
        <v>4</v>
      </c>
      <c r="F38" s="82" t="s">
        <v>118</v>
      </c>
      <c r="G38" s="82">
        <v>1</v>
      </c>
      <c r="H38" s="250"/>
      <c r="I38" s="250"/>
      <c r="J38" s="148"/>
      <c r="K38" s="190" t="s">
        <v>110</v>
      </c>
      <c r="L38" s="185"/>
      <c r="M38" s="193"/>
      <c r="N38" s="7"/>
    </row>
    <row r="39" spans="1:49" s="3" customFormat="1" ht="93.75" customHeight="1" thickBot="1">
      <c r="A39" s="245">
        <v>11</v>
      </c>
      <c r="B39" s="35" t="s">
        <v>58</v>
      </c>
      <c r="C39" s="230" t="s">
        <v>77</v>
      </c>
      <c r="D39" s="74" t="s">
        <v>97</v>
      </c>
      <c r="E39" s="150">
        <v>4</v>
      </c>
      <c r="F39" s="78" t="s">
        <v>118</v>
      </c>
      <c r="G39" s="78">
        <v>1</v>
      </c>
      <c r="H39" s="151"/>
      <c r="I39" s="151"/>
      <c r="J39" s="155"/>
      <c r="K39" s="194" t="s">
        <v>110</v>
      </c>
      <c r="L39" s="185"/>
      <c r="M39" s="152"/>
      <c r="N39" s="7"/>
    </row>
    <row r="40" spans="1:49" s="3" customFormat="1" ht="172.5" customHeight="1" thickBot="1">
      <c r="A40" s="246"/>
      <c r="B40" s="36" t="s">
        <v>42</v>
      </c>
      <c r="C40" s="237"/>
      <c r="D40" s="53" t="s">
        <v>98</v>
      </c>
      <c r="E40" s="37">
        <v>3</v>
      </c>
      <c r="F40" s="37" t="s">
        <v>130</v>
      </c>
      <c r="G40" s="37">
        <v>1</v>
      </c>
      <c r="H40" s="73">
        <v>1</v>
      </c>
      <c r="I40" s="174">
        <v>43181</v>
      </c>
      <c r="J40" s="153" t="s">
        <v>145</v>
      </c>
      <c r="K40" s="187" t="s">
        <v>2</v>
      </c>
      <c r="L40" s="185">
        <v>0.75</v>
      </c>
      <c r="M40" s="180" t="s">
        <v>174</v>
      </c>
      <c r="N40" s="7"/>
    </row>
    <row r="41" spans="1:49" s="22" customFormat="1" ht="111" customHeight="1">
      <c r="A41" s="37">
        <v>12</v>
      </c>
      <c r="B41" s="23" t="s">
        <v>43</v>
      </c>
      <c r="C41" s="53" t="s">
        <v>78</v>
      </c>
      <c r="D41" s="53" t="s">
        <v>100</v>
      </c>
      <c r="E41" s="37">
        <v>3</v>
      </c>
      <c r="F41" s="37" t="s">
        <v>119</v>
      </c>
      <c r="G41" s="37">
        <v>1</v>
      </c>
      <c r="H41" s="155"/>
      <c r="I41" s="155"/>
      <c r="J41" s="155"/>
      <c r="K41" s="188" t="s">
        <v>110</v>
      </c>
      <c r="L41" s="156"/>
      <c r="M41" s="156"/>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row>
    <row r="42" spans="1:49" s="22" customFormat="1" ht="93" customHeight="1">
      <c r="A42" s="37">
        <v>13</v>
      </c>
      <c r="B42" s="76" t="s">
        <v>44</v>
      </c>
      <c r="C42" s="74" t="s">
        <v>95</v>
      </c>
      <c r="D42" s="53" t="s">
        <v>99</v>
      </c>
      <c r="E42" s="37">
        <v>3</v>
      </c>
      <c r="F42" s="37" t="s">
        <v>120</v>
      </c>
      <c r="G42" s="37">
        <v>1</v>
      </c>
      <c r="H42" s="155"/>
      <c r="I42" s="155"/>
      <c r="J42" s="155"/>
      <c r="K42" s="188" t="s">
        <v>110</v>
      </c>
      <c r="L42" s="156"/>
      <c r="M42" s="156"/>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row>
    <row r="43" spans="1:49" s="22" customFormat="1" ht="75" customHeight="1">
      <c r="A43" s="245">
        <v>14</v>
      </c>
      <c r="B43" s="31" t="s">
        <v>45</v>
      </c>
      <c r="C43" s="230" t="s">
        <v>79</v>
      </c>
      <c r="D43" s="230" t="s">
        <v>101</v>
      </c>
      <c r="E43" s="78">
        <v>7</v>
      </c>
      <c r="F43" s="78" t="s">
        <v>120</v>
      </c>
      <c r="G43" s="78">
        <v>1</v>
      </c>
      <c r="H43" s="151"/>
      <c r="I43" s="151"/>
      <c r="J43" s="151"/>
      <c r="K43" s="265" t="s">
        <v>110</v>
      </c>
      <c r="L43" s="227"/>
      <c r="M43" s="152"/>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2" customFormat="1" ht="23.25">
      <c r="A44" s="247"/>
      <c r="B44" s="38" t="s">
        <v>46</v>
      </c>
      <c r="C44" s="231"/>
      <c r="D44" s="231"/>
      <c r="E44" s="41">
        <v>2</v>
      </c>
      <c r="F44" s="80"/>
      <c r="G44" s="80"/>
      <c r="H44" s="157"/>
      <c r="I44" s="157"/>
      <c r="J44" s="157"/>
      <c r="K44" s="266"/>
      <c r="L44" s="228"/>
      <c r="M44" s="158"/>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s="22" customFormat="1" ht="37.5">
      <c r="A45" s="247"/>
      <c r="B45" s="39" t="s">
        <v>47</v>
      </c>
      <c r="C45" s="231"/>
      <c r="D45" s="231"/>
      <c r="E45" s="41">
        <v>2</v>
      </c>
      <c r="F45" s="80"/>
      <c r="G45" s="80"/>
      <c r="H45" s="157"/>
      <c r="I45" s="157"/>
      <c r="J45" s="157"/>
      <c r="K45" s="266"/>
      <c r="L45" s="228"/>
      <c r="M45" s="158"/>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row>
    <row r="46" spans="1:49" s="22" customFormat="1" ht="23.25">
      <c r="A46" s="247"/>
      <c r="B46" s="39" t="s">
        <v>48</v>
      </c>
      <c r="C46" s="231"/>
      <c r="D46" s="231"/>
      <c r="E46" s="41">
        <v>1</v>
      </c>
      <c r="F46" s="80"/>
      <c r="G46" s="80"/>
      <c r="H46" s="157"/>
      <c r="I46" s="157"/>
      <c r="J46" s="157"/>
      <c r="K46" s="266"/>
      <c r="L46" s="228"/>
      <c r="M46" s="158"/>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row>
    <row r="47" spans="1:49" s="22" customFormat="1" ht="23.25">
      <c r="A47" s="246"/>
      <c r="B47" s="40" t="s">
        <v>49</v>
      </c>
      <c r="C47" s="232"/>
      <c r="D47" s="232"/>
      <c r="E47" s="42">
        <v>2</v>
      </c>
      <c r="F47" s="79"/>
      <c r="G47" s="79"/>
      <c r="H47" s="153"/>
      <c r="I47" s="153"/>
      <c r="J47" s="153"/>
      <c r="K47" s="267"/>
      <c r="L47" s="229"/>
      <c r="M47" s="154"/>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row>
    <row r="48" spans="1:49" s="22" customFormat="1" ht="108.75" thickBot="1">
      <c r="A48" s="78">
        <v>15</v>
      </c>
      <c r="B48" s="77" t="s">
        <v>50</v>
      </c>
      <c r="C48" s="75" t="s">
        <v>80</v>
      </c>
      <c r="D48" s="74" t="s">
        <v>102</v>
      </c>
      <c r="E48" s="78">
        <v>5</v>
      </c>
      <c r="F48" s="78" t="s">
        <v>120</v>
      </c>
      <c r="G48" s="78">
        <v>1</v>
      </c>
      <c r="H48" s="151"/>
      <c r="I48" s="151"/>
      <c r="J48" s="151"/>
      <c r="K48" s="194" t="s">
        <v>110</v>
      </c>
      <c r="L48" s="152"/>
      <c r="M48" s="152"/>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row>
    <row r="49" spans="1:49" s="22" customFormat="1" ht="24" customHeight="1" thickBot="1">
      <c r="A49" s="242" t="s">
        <v>63</v>
      </c>
      <c r="B49" s="243"/>
      <c r="C49" s="243"/>
      <c r="D49" s="243"/>
      <c r="E49" s="243"/>
      <c r="F49" s="243"/>
      <c r="G49" s="243"/>
      <c r="H49" s="243"/>
      <c r="I49" s="243"/>
      <c r="J49" s="243"/>
      <c r="K49" s="243"/>
      <c r="L49" s="243"/>
      <c r="M49" s="244"/>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row>
    <row r="50" spans="1:49" s="22" customFormat="1" ht="56.25">
      <c r="A50" s="79">
        <v>16</v>
      </c>
      <c r="B50" s="87" t="s">
        <v>59</v>
      </c>
      <c r="C50" s="87" t="s">
        <v>81</v>
      </c>
      <c r="D50" s="66" t="s">
        <v>103</v>
      </c>
      <c r="E50" s="79">
        <v>4</v>
      </c>
      <c r="F50" s="79" t="s">
        <v>119</v>
      </c>
      <c r="G50" s="159">
        <v>1</v>
      </c>
      <c r="H50" s="72"/>
      <c r="I50" s="72"/>
      <c r="J50" s="72"/>
      <c r="K50" s="187" t="s">
        <v>110</v>
      </c>
      <c r="L50" s="96"/>
      <c r="M50" s="96"/>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row>
    <row r="51" spans="1:49" s="22" customFormat="1" ht="126.75" thickBot="1">
      <c r="A51" s="37">
        <v>17</v>
      </c>
      <c r="B51" s="28" t="s">
        <v>60</v>
      </c>
      <c r="C51" s="28" t="s">
        <v>82</v>
      </c>
      <c r="D51" s="67" t="s">
        <v>104</v>
      </c>
      <c r="E51" s="37">
        <v>6</v>
      </c>
      <c r="F51" s="37" t="s">
        <v>130</v>
      </c>
      <c r="G51" s="37">
        <v>12</v>
      </c>
      <c r="H51" s="73">
        <v>3</v>
      </c>
      <c r="I51" s="73" t="s">
        <v>146</v>
      </c>
      <c r="J51" s="73" t="s">
        <v>147</v>
      </c>
      <c r="K51" s="188" t="s">
        <v>2</v>
      </c>
      <c r="L51" s="185">
        <v>1.5</v>
      </c>
      <c r="M51" s="180" t="s">
        <v>174</v>
      </c>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row>
    <row r="52" spans="1:49" s="22" customFormat="1" ht="144.75" thickBot="1">
      <c r="A52" s="37">
        <v>18</v>
      </c>
      <c r="B52" s="28" t="s">
        <v>61</v>
      </c>
      <c r="C52" s="62" t="s">
        <v>83</v>
      </c>
      <c r="D52" s="67" t="s">
        <v>105</v>
      </c>
      <c r="E52" s="37">
        <v>1</v>
      </c>
      <c r="F52" s="37" t="s">
        <v>130</v>
      </c>
      <c r="G52" s="160" t="s">
        <v>112</v>
      </c>
      <c r="H52" s="73">
        <v>3</v>
      </c>
      <c r="I52" s="73" t="s">
        <v>148</v>
      </c>
      <c r="J52" s="73" t="s">
        <v>149</v>
      </c>
      <c r="K52" s="188" t="s">
        <v>2</v>
      </c>
      <c r="L52" s="185">
        <v>0.25</v>
      </c>
      <c r="M52" s="180" t="s">
        <v>174</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1:49" s="22" customFormat="1" ht="117" customHeight="1" thickBot="1">
      <c r="A53" s="37">
        <v>19</v>
      </c>
      <c r="B53" s="28" t="s">
        <v>62</v>
      </c>
      <c r="C53" s="28" t="s">
        <v>84</v>
      </c>
      <c r="D53" s="67" t="s">
        <v>106</v>
      </c>
      <c r="E53" s="37">
        <v>2</v>
      </c>
      <c r="F53" s="37" t="s">
        <v>130</v>
      </c>
      <c r="G53" s="160" t="s">
        <v>112</v>
      </c>
      <c r="H53" s="73">
        <v>1</v>
      </c>
      <c r="I53" s="174">
        <v>43181</v>
      </c>
      <c r="J53" s="73" t="s">
        <v>150</v>
      </c>
      <c r="K53" s="188" t="s">
        <v>2</v>
      </c>
      <c r="L53" s="185">
        <v>0.5</v>
      </c>
      <c r="M53" s="180" t="s">
        <v>174</v>
      </c>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row>
    <row r="54" spans="1:49" s="22" customFormat="1" ht="155.25" customHeight="1" thickBot="1">
      <c r="A54" s="37">
        <v>20</v>
      </c>
      <c r="B54" s="28" t="s">
        <v>4</v>
      </c>
      <c r="C54" s="28" t="s">
        <v>85</v>
      </c>
      <c r="D54" s="68" t="s">
        <v>107</v>
      </c>
      <c r="E54" s="37">
        <v>2</v>
      </c>
      <c r="F54" s="37" t="s">
        <v>130</v>
      </c>
      <c r="G54" s="160" t="s">
        <v>112</v>
      </c>
      <c r="H54" s="161">
        <v>1</v>
      </c>
      <c r="I54" s="174">
        <v>43181</v>
      </c>
      <c r="J54" s="73" t="s">
        <v>151</v>
      </c>
      <c r="K54" s="189" t="s">
        <v>110</v>
      </c>
      <c r="L54" s="185"/>
      <c r="M54" s="162" t="s">
        <v>154</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row>
    <row r="55" spans="1:49" s="22" customFormat="1" ht="23.25" customHeight="1" thickBot="1">
      <c r="A55" s="43"/>
      <c r="B55" s="44"/>
      <c r="C55" s="44"/>
      <c r="D55" s="44"/>
      <c r="E55" s="44"/>
      <c r="F55" s="93"/>
      <c r="G55" s="93"/>
      <c r="H55" s="238" t="s">
        <v>113</v>
      </c>
      <c r="I55" s="238"/>
      <c r="J55" s="238"/>
      <c r="K55" s="238"/>
      <c r="L55" s="198">
        <f>L14+L15+L16+L17+L20++L25+L26+L27+L29+L34+L39+L41+L42+L43+L48+L50+L51+L52+L53+L54+L40+L38+L37+L23+L22+L21+L19+L18+L36</f>
        <v>18.579999999999998</v>
      </c>
      <c r="M55" s="112"/>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row>
    <row r="56" spans="1:49" s="22" customFormat="1" ht="23.25">
      <c r="A56" s="21"/>
      <c r="B56" s="21"/>
      <c r="C56" s="21"/>
      <c r="D56" s="21"/>
      <c r="E56" s="21"/>
      <c r="F56" s="94"/>
      <c r="G56" s="94"/>
      <c r="H56" s="94"/>
      <c r="I56" s="94"/>
      <c r="J56" s="94"/>
      <c r="K56" s="94"/>
      <c r="L56" s="94"/>
      <c r="M56" s="94"/>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row>
    <row r="57" spans="1:49" s="22" customFormat="1" ht="204" customHeight="1">
      <c r="A57" s="21"/>
      <c r="B57" s="21"/>
      <c r="C57" s="21"/>
      <c r="D57" s="21"/>
      <c r="E57" s="21"/>
      <c r="F57" s="94"/>
      <c r="G57" s="94"/>
      <c r="H57" s="94"/>
      <c r="I57" s="94"/>
      <c r="J57" s="94"/>
      <c r="K57" s="94"/>
      <c r="L57" s="94"/>
      <c r="M57" s="94"/>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row>
    <row r="58" spans="1:49" s="22" customFormat="1" ht="153" customHeight="1">
      <c r="A58" s="21"/>
      <c r="B58" s="21"/>
      <c r="C58" s="21"/>
      <c r="D58" s="21"/>
      <c r="E58" s="21"/>
      <c r="F58" s="94"/>
      <c r="G58" s="94"/>
      <c r="H58" s="94"/>
      <c r="I58" s="94"/>
      <c r="J58" s="94"/>
      <c r="K58" s="94"/>
      <c r="L58" s="94"/>
      <c r="M58" s="94"/>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row>
    <row r="59" spans="1:49" s="22" customFormat="1" ht="166.5" customHeight="1">
      <c r="A59" s="21"/>
      <c r="B59" s="21"/>
      <c r="C59" s="21"/>
      <c r="D59" s="21"/>
      <c r="E59" s="21"/>
      <c r="F59" s="94"/>
      <c r="G59" s="94"/>
      <c r="H59" s="94"/>
      <c r="I59" s="94"/>
      <c r="J59" s="94"/>
      <c r="K59" s="94"/>
      <c r="L59" s="94"/>
      <c r="M59" s="94"/>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row>
  </sheetData>
  <protectedRanges>
    <protectedRange sqref="W26" name="Actividad 1_2_1"/>
    <protectedRange sqref="K56:M59" name="Actividad 17_2_1"/>
    <protectedRange sqref="N55:O55" name="Actividad 16_3_1"/>
    <protectedRange sqref="N54:O54" name="Actividad 15_3_1"/>
    <protectedRange sqref="N51:O51" name="Actividad 13_3_1"/>
    <protectedRange sqref="N42:O46" name="Actividad 11_3_1"/>
    <protectedRange sqref="N40" name="Actividad 10_3_1"/>
    <protectedRange sqref="N37" name="Actividad 8_3_1"/>
    <protectedRange sqref="N24" name="Actividad 2_3_1"/>
    <protectedRange sqref="N26:N29" name="Actividad 4_3_1"/>
    <protectedRange sqref="N33" name="Actividad 6_3_1"/>
    <protectedRange sqref="N30:N36" name="actividad 7_3_1"/>
    <protectedRange sqref="N30:N32" name="Actividad 5_3_1"/>
    <protectedRange sqref="N25" name="Actividad 3_3_1"/>
    <protectedRange sqref="N17:N23" name="Actividad 1_3_1"/>
    <protectedRange sqref="N39" name="Actividad 9_3_1"/>
    <protectedRange sqref="N47:O49" name="Actividad 12_3_1"/>
    <protectedRange sqref="N53:O53" name="Actividad 14_3_1"/>
    <protectedRange sqref="N57:O59" name="Actividad 17_3_1"/>
    <protectedRange sqref="L8 H2:H8 J2:J8 I2:I7" name="logo_2"/>
    <protectedRange sqref="A10:N10" name="nombre institucion_2"/>
    <protectedRange sqref="D50:F50" name="Actividad 13_4_1"/>
    <protectedRange sqref="D41:G42" name="Actividad 11_4_1"/>
    <protectedRange sqref="B38:M38" name="Actividad 10_4_1"/>
    <protectedRange sqref="B22:I22 K22:M22" name="Actividad 2_4_1"/>
    <protectedRange sqref="B25:C27" name="Actividad 4_4_1"/>
    <protectedRange sqref="B31:M31" name="Actividad 6_4_1"/>
    <protectedRange sqref="B32:M33 K35 B34:J34 L34:M34" name="actividad 7_4_1"/>
    <protectedRange sqref="B29:J30 L29:M30" name="Actividad 5_4_1"/>
    <protectedRange sqref="B23:I23 K23:L23" name="Actividad 3_4_1"/>
    <protectedRange sqref="B14:C21 D17:J17 D20:J20 D18:G18 I18:M18 D19:I19 K19:M19 D21:I21 L17:M17 L20:M20 K21:M21 M23 M40 M51:M53" name="Actividad 1_4_1"/>
    <protectedRange sqref="I53:I54 K53:L54" name="Actividad 16_2_1_1"/>
    <protectedRange sqref="K52:L52" name="Actividad 15_2_1_1"/>
    <protectedRange sqref="K50:L50" name="Actividad 13_2_1_1"/>
    <protectedRange sqref="I41:M42" name="Actividad 11_2_1_1"/>
    <protectedRange sqref="H25:L27 K30" name="Actividad 4_2_1_1"/>
    <protectedRange sqref="K14:L16" name="Actividad 1_2_1_1"/>
    <protectedRange sqref="K51:L51" name="Actividad 14_2_1_1"/>
    <protectedRange sqref="M25:M27" name="Actividad 4_3_1_1"/>
    <protectedRange sqref="M15:M16" name="Actividad 1_3_1_1"/>
    <protectedRange sqref="I14:J14" name="Actividad 1_2_1_1_1"/>
    <protectedRange sqref="H15:J15" name="Actividad 1_2_1_1_2"/>
    <protectedRange sqref="I16:J16" name="Actividad 1_2_1_1_3"/>
    <protectedRange sqref="H18" name="Actividad 1_4_1_1"/>
    <protectedRange sqref="J18:J19" name="Actividad 1_4_1_2"/>
    <protectedRange sqref="J22" name="Actividad 2_4_1_1"/>
    <protectedRange sqref="J23" name="Actividad 3_4_1_1"/>
    <protectedRange sqref="J21" name="Actividad 1_4_1_3"/>
    <protectedRange sqref="J53" name="Actividad 16_2_1_1_1"/>
    <protectedRange sqref="J54" name="Actividad 16_2_1_1_2"/>
    <protectedRange sqref="K17" name="Actividad 1_4_2_1_3"/>
    <protectedRange sqref="K20 K29 K34" name="Actividad 1_4_2_1_3_2"/>
  </protectedRanges>
  <autoFilter ref="A12:M55" xr:uid="{00000000-0009-0000-0000-000000000000}"/>
  <mergeCells count="53">
    <mergeCell ref="A1:P1"/>
    <mergeCell ref="E32:E33"/>
    <mergeCell ref="A10:N10"/>
    <mergeCell ref="A17:A19"/>
    <mergeCell ref="I8:K8"/>
    <mergeCell ref="E8:H8"/>
    <mergeCell ref="H11:J11"/>
    <mergeCell ref="A11:G11"/>
    <mergeCell ref="I9:K9"/>
    <mergeCell ref="C17:C19"/>
    <mergeCell ref="D17:D19"/>
    <mergeCell ref="C29:C33"/>
    <mergeCell ref="O7:R7"/>
    <mergeCell ref="K11:M11"/>
    <mergeCell ref="E9:H9"/>
    <mergeCell ref="L8:M8"/>
    <mergeCell ref="Q12:R12"/>
    <mergeCell ref="A13:M13"/>
    <mergeCell ref="A9:D9"/>
    <mergeCell ref="L9:M9"/>
    <mergeCell ref="D29:D33"/>
    <mergeCell ref="A24:M24"/>
    <mergeCell ref="K32:K33"/>
    <mergeCell ref="I20:I23"/>
    <mergeCell ref="C20:C23"/>
    <mergeCell ref="A28:M28"/>
    <mergeCell ref="A2:M2"/>
    <mergeCell ref="A3:M3"/>
    <mergeCell ref="A4:M4"/>
    <mergeCell ref="A5:M5"/>
    <mergeCell ref="A8:D8"/>
    <mergeCell ref="A7:M7"/>
    <mergeCell ref="H55:K55"/>
    <mergeCell ref="D20:D23"/>
    <mergeCell ref="A49:M49"/>
    <mergeCell ref="A39:A40"/>
    <mergeCell ref="A43:A47"/>
    <mergeCell ref="H34:H38"/>
    <mergeCell ref="I34:I38"/>
    <mergeCell ref="A34:A38"/>
    <mergeCell ref="C34:C38"/>
    <mergeCell ref="D34:D38"/>
    <mergeCell ref="A20:A23"/>
    <mergeCell ref="A29:A33"/>
    <mergeCell ref="E35:E36"/>
    <mergeCell ref="K43:K47"/>
    <mergeCell ref="H20:H23"/>
    <mergeCell ref="L43:L47"/>
    <mergeCell ref="C43:C47"/>
    <mergeCell ref="L34:L35"/>
    <mergeCell ref="D43:D47"/>
    <mergeCell ref="B32:B33"/>
    <mergeCell ref="C39:C40"/>
  </mergeCells>
  <conditionalFormatting sqref="H1 H6">
    <cfRule type="containsText" dxfId="47" priority="51" operator="containsText" text="Sin empezar">
      <formula>NOT(ISERROR(SEARCH("Sin empezar",H1)))</formula>
    </cfRule>
    <cfRule type="containsText" dxfId="46" priority="52" stopIfTrue="1" operator="containsText" text="En progreso">
      <formula>NOT(ISERROR(SEARCH("En progreso",H1)))</formula>
    </cfRule>
    <cfRule type="containsText" dxfId="45" priority="53" stopIfTrue="1" operator="containsText" text="Completado">
      <formula>NOT(ISERROR(SEARCH("Completado",H1)))</formula>
    </cfRule>
    <cfRule type="iconSet" priority="54">
      <iconSet iconSet="3Symbols2">
        <cfvo type="percent" val="0"/>
        <cfvo type="percent" val="33"/>
        <cfvo type="percent" val="67"/>
      </iconSet>
    </cfRule>
  </conditionalFormatting>
  <conditionalFormatting sqref="K27:L27">
    <cfRule type="expression" dxfId="44" priority="42" stopIfTrue="1">
      <formula>K27="NC"</formula>
    </cfRule>
    <cfRule type="expression" dxfId="43" priority="43" stopIfTrue="1">
      <formula>K27="PE"</formula>
    </cfRule>
    <cfRule type="expression" dxfId="42" priority="44" stopIfTrue="1">
      <formula>K27="PA"</formula>
    </cfRule>
    <cfRule type="expression" dxfId="41" priority="45" stopIfTrue="1">
      <formula>K27="C"</formula>
    </cfRule>
  </conditionalFormatting>
  <conditionalFormatting sqref="K14:L14">
    <cfRule type="expression" dxfId="40" priority="38" stopIfTrue="1">
      <formula>K14:K22="NC"</formula>
    </cfRule>
    <cfRule type="expression" dxfId="39" priority="39" stopIfTrue="1">
      <formula>K14:K22="PE"</formula>
    </cfRule>
    <cfRule type="expression" dxfId="38" priority="40" stopIfTrue="1">
      <formula>K14:K22="PA"</formula>
    </cfRule>
    <cfRule type="expression" dxfId="37" priority="41" stopIfTrue="1">
      <formula>K14:K22="C"</formula>
    </cfRule>
  </conditionalFormatting>
  <conditionalFormatting sqref="K25:L25">
    <cfRule type="expression" dxfId="36" priority="34" stopIfTrue="1">
      <formula>K25="NC"</formula>
    </cfRule>
    <cfRule type="expression" dxfId="35" priority="35" stopIfTrue="1">
      <formula>K25="PE"</formula>
    </cfRule>
    <cfRule type="expression" dxfId="34" priority="36" stopIfTrue="1">
      <formula>K25="PA"</formula>
    </cfRule>
    <cfRule type="expression" dxfId="33" priority="37" stopIfTrue="1">
      <formula>K25="C"</formula>
    </cfRule>
  </conditionalFormatting>
  <conditionalFormatting sqref="K26:L26">
    <cfRule type="expression" dxfId="32" priority="30" stopIfTrue="1">
      <formula>K26="NC"</formula>
    </cfRule>
    <cfRule type="expression" dxfId="31" priority="31" stopIfTrue="1">
      <formula>K26="PE"</formula>
    </cfRule>
    <cfRule type="expression" dxfId="30" priority="32" stopIfTrue="1">
      <formula>K26="PA"</formula>
    </cfRule>
    <cfRule type="expression" dxfId="29" priority="33" stopIfTrue="1">
      <formula>K26="C"</formula>
    </cfRule>
  </conditionalFormatting>
  <conditionalFormatting sqref="K14:K16 K25:K27 K50:K54 K48 K18:K19 K21:K23 K35:K43 K30:K32">
    <cfRule type="containsText" dxfId="28" priority="29" operator="containsText" text="Cumplido">
      <formula>NOT(ISERROR(SEARCH("Cumplido",K14)))</formula>
    </cfRule>
  </conditionalFormatting>
  <conditionalFormatting sqref="K14:K16 K25:K27 K50:K54 K48 K18:K19 K21:K23 K35:K43 K30:K32">
    <cfRule type="containsText" dxfId="27" priority="25" operator="containsText" text="N/A">
      <formula>NOT(ISERROR(SEARCH("N/A",K14)))</formula>
    </cfRule>
    <cfRule type="containsText" dxfId="26" priority="26" operator="containsText" text="No Cumplido">
      <formula>NOT(ISERROR(SEARCH("No Cumplido",K14)))</formula>
    </cfRule>
    <cfRule type="containsText" dxfId="25" priority="27" operator="containsText" text="Pendiente">
      <formula>NOT(ISERROR(SEARCH("Pendiente",K14)))</formula>
    </cfRule>
    <cfRule type="containsText" dxfId="24" priority="28" operator="containsText" text="Parcial">
      <formula>NOT(ISERROR(SEARCH("Parcial",K14)))</formula>
    </cfRule>
  </conditionalFormatting>
  <conditionalFormatting sqref="K17">
    <cfRule type="containsText" dxfId="23" priority="24" operator="containsText" text="Cumplido">
      <formula>NOT(ISERROR(SEARCH("Cumplido",K17)))</formula>
    </cfRule>
  </conditionalFormatting>
  <conditionalFormatting sqref="K17">
    <cfRule type="containsText" dxfId="22" priority="20" operator="containsText" text="N/A">
      <formula>NOT(ISERROR(SEARCH("N/A",K17)))</formula>
    </cfRule>
    <cfRule type="containsText" dxfId="21" priority="21" operator="containsText" text="No Cumplido">
      <formula>NOT(ISERROR(SEARCH("No Cumplido",K17)))</formula>
    </cfRule>
    <cfRule type="containsText" dxfId="20" priority="22" operator="containsText" text="Pendiente">
      <formula>NOT(ISERROR(SEARCH("Pendiente",K17)))</formula>
    </cfRule>
    <cfRule type="containsText" dxfId="19" priority="23" operator="containsText" text="Parcial">
      <formula>NOT(ISERROR(SEARCH("Parcial",K17)))</formula>
    </cfRule>
  </conditionalFormatting>
  <conditionalFormatting sqref="K20">
    <cfRule type="containsText" dxfId="18" priority="19" operator="containsText" text="Cumplido">
      <formula>NOT(ISERROR(SEARCH("Cumplido",K20)))</formula>
    </cfRule>
  </conditionalFormatting>
  <conditionalFormatting sqref="K20">
    <cfRule type="containsText" dxfId="17" priority="15" operator="containsText" text="N/A">
      <formula>NOT(ISERROR(SEARCH("N/A",K20)))</formula>
    </cfRule>
    <cfRule type="containsText" dxfId="16" priority="16" operator="containsText" text="No Cumplido">
      <formula>NOT(ISERROR(SEARCH("No Cumplido",K20)))</formula>
    </cfRule>
    <cfRule type="containsText" dxfId="15" priority="17" operator="containsText" text="Pendiente">
      <formula>NOT(ISERROR(SEARCH("Pendiente",K20)))</formula>
    </cfRule>
    <cfRule type="containsText" dxfId="14" priority="18" operator="containsText" text="Parcial">
      <formula>NOT(ISERROR(SEARCH("Parcial",K20)))</formula>
    </cfRule>
  </conditionalFormatting>
  <conditionalFormatting sqref="K29">
    <cfRule type="containsText" dxfId="13" priority="14" operator="containsText" text="Cumplido">
      <formula>NOT(ISERROR(SEARCH("Cumplido",K29)))</formula>
    </cfRule>
  </conditionalFormatting>
  <conditionalFormatting sqref="K29">
    <cfRule type="containsText" dxfId="12" priority="10" operator="containsText" text="N/A">
      <formula>NOT(ISERROR(SEARCH("N/A",K29)))</formula>
    </cfRule>
    <cfRule type="containsText" dxfId="11" priority="11" operator="containsText" text="No Cumplido">
      <formula>NOT(ISERROR(SEARCH("No Cumplido",K29)))</formula>
    </cfRule>
    <cfRule type="containsText" dxfId="10" priority="12" operator="containsText" text="Pendiente">
      <formula>NOT(ISERROR(SEARCH("Pendiente",K29)))</formula>
    </cfRule>
    <cfRule type="containsText" dxfId="9" priority="13" operator="containsText" text="Parcial">
      <formula>NOT(ISERROR(SEARCH("Parcial",K29)))</formula>
    </cfRule>
  </conditionalFormatting>
  <conditionalFormatting sqref="K34">
    <cfRule type="containsText" dxfId="8" priority="9" operator="containsText" text="Cumplido">
      <formula>NOT(ISERROR(SEARCH("Cumplido",K34)))</formula>
    </cfRule>
  </conditionalFormatting>
  <conditionalFormatting sqref="K34">
    <cfRule type="containsText" dxfId="7" priority="5" operator="containsText" text="N/A">
      <formula>NOT(ISERROR(SEARCH("N/A",K34)))</formula>
    </cfRule>
    <cfRule type="containsText" dxfId="6" priority="6" operator="containsText" text="No Cumplido">
      <formula>NOT(ISERROR(SEARCH("No Cumplido",K34)))</formula>
    </cfRule>
    <cfRule type="containsText" dxfId="5" priority="7" operator="containsText" text="Pendiente">
      <formula>NOT(ISERROR(SEARCH("Pendiente",K34)))</formula>
    </cfRule>
    <cfRule type="containsText" dxfId="4" priority="8" operator="containsText" text="Parcial">
      <formula>NOT(ISERROR(SEARCH("Parcial",K34)))</formula>
    </cfRule>
  </conditionalFormatting>
  <conditionalFormatting sqref="K30">
    <cfRule type="expression" dxfId="3" priority="1" stopIfTrue="1">
      <formula>K30="NC"</formula>
    </cfRule>
    <cfRule type="expression" dxfId="2" priority="2" stopIfTrue="1">
      <formula>K30="PE"</formula>
    </cfRule>
    <cfRule type="expression" dxfId="1" priority="3" stopIfTrue="1">
      <formula>K30="PA"</formula>
    </cfRule>
    <cfRule type="expression" dxfId="0" priority="4" stopIfTrue="1">
      <formula>K30="C"</formula>
    </cfRule>
  </conditionalFormatting>
  <dataValidations count="32">
    <dataValidation type="custom" allowBlank="1" showInputMessage="1" showErrorMessage="1" error="Estos datos no deben modificarse." sqref="C54 C52" xr:uid="{00000000-0002-0000-0000-000000000000}">
      <formula1>C52</formula1>
    </dataValidation>
    <dataValidation type="custom" allowBlank="1" showInputMessage="1" showErrorMessage="1" error="Estos datos no deben ser modificados." sqref="C51" xr:uid="{00000000-0002-0000-0000-000001000000}">
      <formula1>C50</formula1>
    </dataValidation>
    <dataValidation type="custom" showInputMessage="1" showErrorMessage="1" error="Estos datos no deben modificarse." sqref="D50:D53" xr:uid="{00000000-0002-0000-0000-000002000000}">
      <formula1>D50</formula1>
    </dataValidation>
    <dataValidation type="list" allowBlank="1" showInputMessage="1" showErrorMessage="1" sqref="N39:N40 N24:N37" xr:uid="{00000000-0002-0000-0000-000003000000}">
      <formula1>#REF!</formula1>
    </dataValidation>
    <dataValidation showInputMessage="1" showErrorMessage="1" error="Estos datos no deben modificarse." sqref="D54" xr:uid="{00000000-0002-0000-0000-000004000000}"/>
    <dataValidation type="custom" allowBlank="1" showInputMessage="1" showErrorMessage="1" error="Estos datos no deben ser modificados." sqref="C50" xr:uid="{00000000-0002-0000-0000-000005000000}">
      <formula1>C46</formula1>
    </dataValidation>
    <dataValidation type="custom" allowBlank="1" showInputMessage="1" showErrorMessage="1" error="Estos datos no deben ser modificados." sqref="C53" xr:uid="{00000000-0002-0000-0000-000006000000}">
      <formula1>C46</formula1>
    </dataValidation>
    <dataValidation type="whole" allowBlank="1" showInputMessage="1" showErrorMessage="1" sqref="E37 G25 G18" xr:uid="{00000000-0002-0000-0000-000007000000}">
      <formula1>4</formula1>
      <formula2>4</formula2>
    </dataValidation>
    <dataValidation type="custom" allowBlank="1" showInputMessage="1" showErrorMessage="1" sqref="F22" xr:uid="{00000000-0002-0000-0000-000008000000}">
      <formula1>"T1"</formula1>
    </dataValidation>
    <dataValidation type="whole" allowBlank="1" showInputMessage="1" showErrorMessage="1" sqref="G20:G22 G26 G50 G31:G48" xr:uid="{00000000-0002-0000-0000-000009000000}">
      <formula1>1</formula1>
      <formula2>1</formula2>
    </dataValidation>
    <dataValidation type="custom" allowBlank="1" showInputMessage="1" showErrorMessage="1" sqref="F23" xr:uid="{00000000-0002-0000-0000-00000A000000}">
      <formula1>"T1/T2"</formula1>
    </dataValidation>
    <dataValidation type="whole" allowBlank="1" showInputMessage="1" showErrorMessage="1" sqref="G23 G14:G17 G19" xr:uid="{00000000-0002-0000-0000-00000B000000}">
      <formula1>2</formula1>
      <formula2>2</formula2>
    </dataValidation>
    <dataValidation type="custom" allowBlank="1" showInputMessage="1" showErrorMessage="1" sqref="F51:F54 F20:F21" xr:uid="{00000000-0002-0000-0000-00000C000000}">
      <formula1>"T1/T2/T3/T4"</formula1>
    </dataValidation>
    <dataValidation type="whole" allowBlank="1" showInputMessage="1" showErrorMessage="1" sqref="G51" xr:uid="{00000000-0002-0000-0000-00000D000000}">
      <formula1>12</formula1>
      <formula2>12</formula2>
    </dataValidation>
    <dataValidation type="custom" allowBlank="1" showInputMessage="1" showErrorMessage="1" sqref="F14:F17 F19" xr:uid="{00000000-0002-0000-0000-00000E000000}">
      <formula1>"T1/T3"</formula1>
    </dataValidation>
    <dataValidation type="custom" allowBlank="1" showInputMessage="1" showErrorMessage="1" sqref="F26" xr:uid="{00000000-0002-0000-0000-00000F000000}">
      <formula1>"T2"</formula1>
    </dataValidation>
    <dataValidation type="custom" allowBlank="1" showInputMessage="1" showErrorMessage="1" sqref="F25" xr:uid="{00000000-0002-0000-0000-000010000000}">
      <formula1>"T2/T3/T4"</formula1>
    </dataValidation>
    <dataValidation type="custom" allowBlank="1" showInputMessage="1" showErrorMessage="1" sqref="F31:F41 F50" xr:uid="{00000000-0002-0000-0000-000011000000}">
      <formula1>"T3"</formula1>
    </dataValidation>
    <dataValidation type="custom" allowBlank="1" showInputMessage="1" showErrorMessage="1" sqref="F42:F48" xr:uid="{00000000-0002-0000-0000-000012000000}">
      <formula1>"T4"</formula1>
    </dataValidation>
    <dataValidation type="list" allowBlank="1" showInputMessage="1" showErrorMessage="1" sqref="K50:K54" xr:uid="{00000000-0002-0000-0000-000013000000}">
      <formula1>$P$8:$P$12</formula1>
    </dataValidation>
    <dataValidation type="list" allowBlank="1" showInputMessage="1" showErrorMessage="1" sqref="K21:K23 K25:K27 K14:K16 K18:K19 K35:K48 K30:K33" xr:uid="{00000000-0002-0000-0000-000014000000}">
      <formula1>$P$8:$P$12</formula1>
    </dataValidation>
    <dataValidation type="decimal" operator="equal" allowBlank="1" showInputMessage="1" showErrorMessage="1" sqref="L14 L23 L51" xr:uid="{00000000-0002-0000-0000-000015000000}">
      <formula1>1.5</formula1>
    </dataValidation>
    <dataValidation type="decimal" operator="equal" allowBlank="1" showInputMessage="1" showErrorMessage="1" sqref="L15" xr:uid="{00000000-0002-0000-0000-000016000000}">
      <formula1>1.75</formula1>
    </dataValidation>
    <dataValidation type="decimal" operator="equal" allowBlank="1" showInputMessage="1" showErrorMessage="1" sqref="L16" xr:uid="{00000000-0002-0000-0000-000017000000}">
      <formula1>2.33</formula1>
    </dataValidation>
    <dataValidation type="whole" operator="equal" allowBlank="1" showInputMessage="1" showErrorMessage="1" sqref="L19 E18 E46 E52" xr:uid="{00000000-0002-0000-0000-000018000000}">
      <formula1>1</formula1>
    </dataValidation>
    <dataValidation type="decimal" operator="equal" allowBlank="1" showInputMessage="1" showErrorMessage="1" sqref="L21" xr:uid="{00000000-0002-0000-0000-000019000000}">
      <formula1>1.25</formula1>
    </dataValidation>
    <dataValidation type="whole" operator="equal" allowBlank="1" showInputMessage="1" showErrorMessage="1" sqref="L22" xr:uid="{00000000-0002-0000-0000-00001A000000}">
      <formula1>2</formula1>
    </dataValidation>
    <dataValidation type="whole" operator="equal" allowBlank="1" showInputMessage="1" showErrorMessage="1" sqref="L37" xr:uid="{00000000-0002-0000-0000-00001B000000}">
      <formula1>4</formula1>
    </dataValidation>
    <dataValidation type="decimal" operator="equal" allowBlank="1" showInputMessage="1" showErrorMessage="1" sqref="L40" xr:uid="{00000000-0002-0000-0000-00001C000000}">
      <formula1>0.75</formula1>
    </dataValidation>
    <dataValidation type="decimal" operator="equal" allowBlank="1" showInputMessage="1" showErrorMessage="1" sqref="L53" xr:uid="{00000000-0002-0000-0000-00001D000000}">
      <formula1>0.5</formula1>
    </dataValidation>
    <dataValidation type="decimal" operator="equal" allowBlank="1" showInputMessage="1" showErrorMessage="1" sqref="L52 L18" xr:uid="{00000000-0002-0000-0000-00001E000000}">
      <formula1>0.25</formula1>
    </dataValidation>
    <dataValidation type="custom" showInputMessage="1" showErrorMessage="1" sqref="K17 K20 K29 K34" xr:uid="{00000000-0002-0000-0000-00001F000000}">
      <formula1>K17</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0"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3"/>
  <sheetViews>
    <sheetView workbookViewId="0">
      <selection activeCell="K12" sqref="K12"/>
    </sheetView>
  </sheetViews>
  <sheetFormatPr baseColWidth="10" defaultRowHeight="15"/>
  <cols>
    <col min="5" max="5" width="12.85546875" customWidth="1"/>
    <col min="7" max="7" width="12.42578125" customWidth="1"/>
    <col min="8" max="8" width="13.42578125" customWidth="1"/>
    <col min="10" max="10" width="11.140625" customWidth="1"/>
    <col min="11" max="11" width="14" customWidth="1"/>
  </cols>
  <sheetData>
    <row r="2" spans="2:11" ht="21">
      <c r="B2" s="344" t="s">
        <v>155</v>
      </c>
      <c r="C2" s="344"/>
      <c r="D2" s="344"/>
      <c r="E2" s="344"/>
      <c r="F2" s="344"/>
      <c r="G2" s="344"/>
      <c r="H2" s="344"/>
      <c r="I2" s="344"/>
      <c r="J2" s="344"/>
      <c r="K2" s="344"/>
    </row>
    <row r="3" spans="2:11" ht="15.75" thickBot="1">
      <c r="B3" s="200"/>
      <c r="C3" s="200"/>
      <c r="D3" s="200"/>
      <c r="E3" s="200"/>
      <c r="F3" s="200"/>
      <c r="G3" s="200"/>
      <c r="H3" s="200"/>
      <c r="I3" s="200"/>
      <c r="J3" s="200"/>
      <c r="K3" s="200"/>
    </row>
    <row r="4" spans="2:11" ht="15" customHeight="1">
      <c r="B4" s="345" t="s">
        <v>156</v>
      </c>
      <c r="C4" s="347" t="s">
        <v>157</v>
      </c>
      <c r="D4" s="348"/>
      <c r="E4" s="349" t="s">
        <v>158</v>
      </c>
      <c r="F4" s="349"/>
      <c r="G4" s="349"/>
      <c r="H4" s="349"/>
      <c r="I4" s="348"/>
      <c r="J4" s="350"/>
      <c r="K4" s="352" t="s">
        <v>159</v>
      </c>
    </row>
    <row r="5" spans="2:11" ht="26.25" thickBot="1">
      <c r="B5" s="346"/>
      <c r="C5" s="354" t="s">
        <v>160</v>
      </c>
      <c r="D5" s="355"/>
      <c r="E5" s="201" t="s">
        <v>161</v>
      </c>
      <c r="F5" s="202" t="s">
        <v>162</v>
      </c>
      <c r="G5" s="203" t="s">
        <v>163</v>
      </c>
      <c r="H5" s="204" t="s">
        <v>164</v>
      </c>
      <c r="I5" s="205" t="s">
        <v>112</v>
      </c>
      <c r="J5" s="351"/>
      <c r="K5" s="353"/>
    </row>
    <row r="6" spans="2:11">
      <c r="B6" s="206">
        <v>1</v>
      </c>
      <c r="C6" s="356" t="s">
        <v>165</v>
      </c>
      <c r="D6" s="357"/>
      <c r="E6" s="207">
        <f>COUNTIF('Evaluación PT 2018'!K14:K23,"Cumplido")</f>
        <v>1</v>
      </c>
      <c r="F6" s="208">
        <f>+COUNTIF('Evaluación PT 2018'!K14:K23,"Parcial")</f>
        <v>7</v>
      </c>
      <c r="G6" s="208">
        <f>+COUNTIF('Evaluación PT 2018'!K14:K23,"Pendiente")</f>
        <v>0</v>
      </c>
      <c r="H6" s="209">
        <f>+COUNTIF('Evaluación PT 2018'!K14:K23,"No cumplido")</f>
        <v>0</v>
      </c>
      <c r="I6" s="208">
        <f>+COUNTIF('Evaluación PT 2018'!K14:K23,"N/A")</f>
        <v>0</v>
      </c>
      <c r="J6" s="351"/>
      <c r="K6" s="358">
        <f>'Evaluación PT 2018'!L55</f>
        <v>18.579999999999998</v>
      </c>
    </row>
    <row r="7" spans="2:11">
      <c r="B7" s="210">
        <v>2</v>
      </c>
      <c r="C7" s="335" t="s">
        <v>166</v>
      </c>
      <c r="D7" s="336"/>
      <c r="E7" s="207">
        <f>COUNTIF('Evaluación PT 2018'!K25:K27,"Cumplido")</f>
        <v>0</v>
      </c>
      <c r="F7" s="208">
        <f>+COUNTIF('Evaluación PT 2018'!K25:K27,"Parcial")</f>
        <v>0</v>
      </c>
      <c r="G7" s="208">
        <f>+COUNTIF('Evaluación PT 2018'!K25:K27,"Pendiente")</f>
        <v>2</v>
      </c>
      <c r="H7" s="211">
        <f>+COUNTIF('Evaluación PT 2018'!K25:K27,"No cumplido")</f>
        <v>0</v>
      </c>
      <c r="I7" s="212">
        <f>+COUNTIF('Evaluación PT 2018'!K25:K27,"N/A")</f>
        <v>1</v>
      </c>
      <c r="J7" s="351"/>
      <c r="K7" s="359"/>
    </row>
    <row r="8" spans="2:11" ht="15" customHeight="1">
      <c r="B8" s="210">
        <v>3</v>
      </c>
      <c r="C8" s="335" t="s">
        <v>167</v>
      </c>
      <c r="D8" s="336"/>
      <c r="E8" s="207">
        <f>COUNTIF('Evaluación PT 2018'!K29:K48,"Cumplido")</f>
        <v>1</v>
      </c>
      <c r="F8" s="208">
        <f>+COUNTIF('Evaluación PT 2018'!K29:K48,"Parcial")</f>
        <v>1</v>
      </c>
      <c r="G8" s="208">
        <f>+COUNTIF('Evaluación PT 2018'!K29:K48,"Pendiente")</f>
        <v>8</v>
      </c>
      <c r="H8" s="211">
        <f>+COUNTIF('Evaluación PT 2018'!K29:K48,"No cumplido")</f>
        <v>0</v>
      </c>
      <c r="I8" s="212">
        <f>+COUNTIF('Evaluación PT 2018'!K29:K48,"N/A")</f>
        <v>3</v>
      </c>
      <c r="J8" s="351"/>
      <c r="K8" s="337" t="s">
        <v>168</v>
      </c>
    </row>
    <row r="9" spans="2:11">
      <c r="B9" s="210">
        <v>4</v>
      </c>
      <c r="C9" s="335" t="s">
        <v>169</v>
      </c>
      <c r="D9" s="336"/>
      <c r="E9" s="207">
        <f>COUNTIF('Evaluación PT 2018'!K50:K54,"Cumplido")</f>
        <v>0</v>
      </c>
      <c r="F9" s="208">
        <f>+COUNTIF('Evaluación PT 2018'!K50:K54,"Parcial")</f>
        <v>3</v>
      </c>
      <c r="G9" s="208">
        <f>+COUNTIF('Evaluación PT 2018'!K50:K54,"Pendiente")</f>
        <v>2</v>
      </c>
      <c r="H9" s="211">
        <f>+COUNTIF('Evaluación PT 2018'!K50:K54,"No cumplido")</f>
        <v>0</v>
      </c>
      <c r="I9" s="212">
        <f>+COUNTIF('Evaluación PT 2018'!K50:K54,"N/A")</f>
        <v>0</v>
      </c>
      <c r="J9" s="351"/>
      <c r="K9" s="338"/>
    </row>
    <row r="10" spans="2:11">
      <c r="B10" s="339" t="s">
        <v>170</v>
      </c>
      <c r="C10" s="340"/>
      <c r="D10" s="341"/>
      <c r="E10" s="213">
        <f>SUM(E6:E9)</f>
        <v>2</v>
      </c>
      <c r="F10" s="213">
        <f>SUM(F6:F9)</f>
        <v>11</v>
      </c>
      <c r="G10" s="213">
        <f t="shared" ref="G10:I10" si="0">SUM(G6:G9)</f>
        <v>12</v>
      </c>
      <c r="H10" s="213">
        <f t="shared" si="0"/>
        <v>0</v>
      </c>
      <c r="I10" s="213">
        <f t="shared" si="0"/>
        <v>4</v>
      </c>
      <c r="J10" s="214">
        <f>SUM(E10:I10)</f>
        <v>29</v>
      </c>
      <c r="K10" s="342">
        <v>0</v>
      </c>
    </row>
    <row r="11" spans="2:11">
      <c r="B11" s="339" t="s">
        <v>171</v>
      </c>
      <c r="C11" s="340"/>
      <c r="D11" s="341"/>
      <c r="E11" s="215">
        <f>+E10/J10</f>
        <v>6.8965517241379309E-2</v>
      </c>
      <c r="F11" s="216">
        <f>+F10/J10</f>
        <v>0.37931034482758619</v>
      </c>
      <c r="G11" s="216">
        <f>+G10/J10</f>
        <v>0.41379310344827586</v>
      </c>
      <c r="H11" s="217">
        <f>+H10/J10</f>
        <v>0</v>
      </c>
      <c r="I11" s="218">
        <f>+I10/J10</f>
        <v>0.13793103448275862</v>
      </c>
      <c r="J11" s="219">
        <f>SUM(E11:I11)</f>
        <v>1</v>
      </c>
      <c r="K11" s="343"/>
    </row>
    <row r="12" spans="2:11" ht="15.75" thickBot="1">
      <c r="B12" s="330" t="s">
        <v>172</v>
      </c>
      <c r="C12" s="331"/>
      <c r="D12" s="332"/>
      <c r="E12" s="333"/>
      <c r="F12" s="333"/>
      <c r="G12" s="333"/>
      <c r="H12" s="333"/>
      <c r="I12" s="333"/>
      <c r="J12" s="333"/>
      <c r="K12" s="220">
        <f>K6-K10</f>
        <v>18.579999999999998</v>
      </c>
    </row>
    <row r="13" spans="2:11">
      <c r="B13" s="334" t="s">
        <v>173</v>
      </c>
      <c r="C13" s="334"/>
      <c r="D13" s="334"/>
      <c r="E13" s="334"/>
      <c r="F13" s="334"/>
      <c r="G13" s="334"/>
      <c r="H13" s="334"/>
      <c r="I13" s="334"/>
      <c r="J13" s="334"/>
      <c r="K13" s="334"/>
    </row>
  </sheetData>
  <mergeCells count="19">
    <mergeCell ref="B2:K2"/>
    <mergeCell ref="B4:B5"/>
    <mergeCell ref="C4:D4"/>
    <mergeCell ref="E4:I4"/>
    <mergeCell ref="J4:J9"/>
    <mergeCell ref="K4:K5"/>
    <mergeCell ref="C5:D5"/>
    <mergeCell ref="C6:D6"/>
    <mergeCell ref="K6:K7"/>
    <mergeCell ref="C7:D7"/>
    <mergeCell ref="B12:D12"/>
    <mergeCell ref="E12:J12"/>
    <mergeCell ref="B13:K13"/>
    <mergeCell ref="C8:D8"/>
    <mergeCell ref="K8:K9"/>
    <mergeCell ref="C9:D9"/>
    <mergeCell ref="B10:D10"/>
    <mergeCell ref="K10:K11"/>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6"/>
  <sheetViews>
    <sheetView topLeftCell="A10" workbookViewId="0">
      <selection activeCell="E16" sqref="E16"/>
    </sheetView>
  </sheetViews>
  <sheetFormatPr baseColWidth="10" defaultColWidth="11.42578125" defaultRowHeight="15"/>
  <cols>
    <col min="2" max="2" width="0" hidden="1" customWidth="1"/>
  </cols>
  <sheetData>
    <row r="2" spans="2:2" ht="18.75">
      <c r="B2" s="69" t="s">
        <v>109</v>
      </c>
    </row>
    <row r="3" spans="2:2" ht="18.75">
      <c r="B3" s="69" t="s">
        <v>2</v>
      </c>
    </row>
    <row r="4" spans="2:2" ht="18.75">
      <c r="B4" s="69" t="s">
        <v>110</v>
      </c>
    </row>
    <row r="5" spans="2:2" ht="18.75">
      <c r="B5" s="69" t="s">
        <v>111</v>
      </c>
    </row>
    <row r="6" spans="2:2" ht="18.75">
      <c r="B6" s="69"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Cristina Taveras</cp:lastModifiedBy>
  <cp:lastPrinted>2018-02-28T17:38:19Z</cp:lastPrinted>
  <dcterms:created xsi:type="dcterms:W3CDTF">2014-10-03T18:34:35Z</dcterms:created>
  <dcterms:modified xsi:type="dcterms:W3CDTF">2018-06-01T12:47:16Z</dcterms:modified>
</cp:coreProperties>
</file>