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602" activeTab="1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50" i="7"/>
  <c r="N51"/>
  <c r="O12" l="1"/>
  <c r="N55"/>
  <c r="N53"/>
  <c r="N43" l="1"/>
  <c r="N48"/>
  <c r="N47" s="1"/>
  <c r="N38"/>
  <c r="N37" s="1"/>
  <c r="O13" l="1"/>
  <c r="N41" l="1"/>
  <c r="N40" s="1"/>
  <c r="N45"/>
  <c r="N63" l="1"/>
  <c r="N62" s="1"/>
  <c r="G20" i="6" l="1"/>
  <c r="G19"/>
  <c r="N66" i="7" l="1"/>
  <c r="N65" s="1"/>
  <c r="N21"/>
  <c r="N23"/>
  <c r="N20" l="1"/>
  <c r="S87"/>
  <c r="N26" l="1"/>
  <c r="N25" s="1"/>
  <c r="S82" l="1"/>
  <c r="N60" l="1"/>
  <c r="N59" s="1"/>
  <c r="N58" s="1"/>
  <c r="N36"/>
  <c r="N29"/>
  <c r="N31"/>
  <c r="N33"/>
  <c r="N28" l="1"/>
  <c r="N19" s="1"/>
  <c r="O68"/>
  <c r="O57"/>
  <c r="S85" l="1"/>
  <c r="O35"/>
  <c r="O70" s="1"/>
  <c r="O72" s="1"/>
  <c r="S84"/>
  <c r="G21" i="6"/>
  <c r="S86" i="7" l="1"/>
  <c r="S83"/>
  <c r="T86" l="1"/>
  <c r="G24" i="6"/>
  <c r="G25" s="1"/>
  <c r="T83" i="7" l="1"/>
  <c r="T85"/>
  <c r="T84"/>
  <c r="O73"/>
  <c r="O76" s="1"/>
  <c r="S88"/>
  <c r="S89" s="1"/>
</calcChain>
</file>

<file path=xl/sharedStrings.xml><?xml version="1.0" encoding="utf-8"?>
<sst xmlns="http://schemas.openxmlformats.org/spreadsheetml/2006/main" count="138" uniqueCount="125">
  <si>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</si>
  <si>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</si>
  <si>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</si>
  <si>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</si>
  <si>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</si>
  <si>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</si>
  <si>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</si>
  <si>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</si>
  <si>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</si>
  <si>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</si>
  <si>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</si>
  <si>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</si>
  <si>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</si>
  <si>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</si>
  <si>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</si>
  <si>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</si>
  <si>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</si>
  <si>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</si>
  <si>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</si>
  <si>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</si>
  <si>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</si>
  <si>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</si>
  <si>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</si>
  <si>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</si>
  <si>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</si>
  <si>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</si>
  <si>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</si>
  <si>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</si>
  <si>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</si>
  <si>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</si>
  <si>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</si>
  <si>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</si>
  <si>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</si>
  <si>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</si>
  <si>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</si>
  <si>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</si>
  <si>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</si>
  <si>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</si>
  <si>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</si>
  <si>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</si>
  <si>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</si>
  <si>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</si>
  <si>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</si>
  <si>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</si>
  <si>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</si>
  <si>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</si>
  <si>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</si>
  <si>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</si>
  <si>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</si>
  <si>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</si>
  <si>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</si>
  <si>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</si>
  <si>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</si>
  <si>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</si>
  <si>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</si>
  <si>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</si>
  <si>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</si>
  <si>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</si>
  <si>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</si>
  <si>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</si>
  <si>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</si>
  <si>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</si>
  <si>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</si>
  <si>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</si>
  <si>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</si>
  <si>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</si>
  <si>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</si>
  <si>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</si>
  <si>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</si>
  <si>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2.2.3</t>
  </si>
  <si>
    <t>Viaticos dentro del pais</t>
  </si>
  <si>
    <t>2.2.3.1</t>
  </si>
  <si>
    <t>OTROS INGRESOS</t>
  </si>
  <si>
    <t>Viacticos</t>
  </si>
  <si>
    <t>Transporte y Almacenaje</t>
  </si>
  <si>
    <t>2.1.2</t>
  </si>
  <si>
    <t>SOBRESUELDOS</t>
  </si>
  <si>
    <t>Compensación</t>
  </si>
  <si>
    <t>2.1.2.2</t>
  </si>
  <si>
    <t>2.1.2.2.01</t>
  </si>
  <si>
    <t>Retenciones por pagar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</si>
  <si>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</si>
  <si>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</si>
  <si>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</si>
  <si>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</si>
  <si>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</si>
  <si>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</si>
  <si>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</si>
  <si>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</si>
  <si>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</si>
  <si>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2.2.2</t>
  </si>
  <si>
    <t>PUBLICIDAD IMPRESIÓN Y ENCUADERNACION</t>
  </si>
  <si>
    <t>2.2.2.2</t>
  </si>
  <si>
    <t>Impresión y encuadernación</t>
  </si>
  <si>
    <t>2.2.2.2.01</t>
  </si>
  <si>
    <t>2.3.3.2</t>
  </si>
  <si>
    <t>Productos de papel y cartón</t>
  </si>
  <si>
    <t>2.3.3.2.01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</si>
  <si>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</si>
  <si>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</si>
  <si>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</si>
  <si>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</si>
  <si>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</si>
  <si>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2.2.1.8</t>
  </si>
  <si>
    <t xml:space="preserve">Recoleccion de residuos </t>
  </si>
  <si>
    <t>2.2.1.8.01</t>
  </si>
  <si>
    <t>2.2.7.2.01</t>
  </si>
  <si>
    <t>Periodo del 01 AL 31 de Enero 2016</t>
  </si>
  <si>
    <t>BALANCE DISPONIBLE PARA COMPROMISOS PENDIENTES AL 31 DE DICIEMBRE 2015</t>
  </si>
  <si>
    <t>TOTAL INCRESOS POR PRESUPUESTO DEL MES DE ENERO 2016</t>
  </si>
  <si>
    <t>2.2.8.5</t>
  </si>
  <si>
    <t>2.2.8.5.02</t>
  </si>
  <si>
    <t xml:space="preserve">Lavanderia </t>
  </si>
  <si>
    <t>2.2.8.8</t>
  </si>
  <si>
    <t>2.2.8.8.02</t>
  </si>
  <si>
    <t>Impuestos, derechos y tasas</t>
  </si>
  <si>
    <t>Derechos</t>
  </si>
  <si>
    <t>ENERO 2016</t>
  </si>
  <si>
    <t>BCE NETO AL 31/01/2016</t>
  </si>
  <si>
    <t>2.2.8.2</t>
  </si>
  <si>
    <t>Comision y Gastos Bancarios</t>
  </si>
  <si>
    <t>2.2.8.2.01</t>
  </si>
  <si>
    <t>Del 1ro. al 31 de ENERO  2016</t>
  </si>
  <si>
    <t>BALANCE  DISPONIBLE AL 31/01/2016</t>
  </si>
  <si>
    <t xml:space="preserve"> - Balance disponible al 31/12/2015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</si>
</sst>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74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19" fillId="0" borderId="0" xfId="0" applyNumberFormat="1" applyFont="1" applyFill="1" applyBorder="1" applyAlignment="1">
      <alignment vertical="top" wrapText="1" readingOrder="1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1" fillId="0" borderId="0" xfId="1" applyFont="1" applyFill="1"/>
    <xf numFmtId="43" fontId="0" fillId="0" borderId="0" xfId="1" applyFont="1"/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43" fontId="20" fillId="0" borderId="0" xfId="0" applyNumberFormat="1" applyFont="1" applyFill="1" applyBorder="1"/>
    <xf numFmtId="43" fontId="0" fillId="0" borderId="0" xfId="0" applyNumberFormat="1"/>
    <xf numFmtId="4" fontId="1" fillId="0" borderId="0" xfId="0" applyNumberFormat="1" applyFont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8" fontId="23" fillId="0" borderId="2" xfId="0" applyNumberFormat="1" applyFont="1" applyFill="1" applyBorder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200"/>
              <a:t>Ejecución</a:t>
            </a:r>
            <a:r>
              <a:rPr lang="en-US" sz="3200" baseline="0"/>
              <a:t> Presupuestaria Enero 2016</a:t>
            </a:r>
            <a:endParaRPr lang="en-US" sz="32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Ejecucion!$R$83:$R$85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Ejecucion!$T$83:$T$85</c:f>
              <c:numCache>
                <c:formatCode>0.00%</c:formatCode>
                <c:ptCount val="3"/>
                <c:pt idx="0">
                  <c:v>0.99637124157968571</c:v>
                </c:pt>
                <c:pt idx="1">
                  <c:v>2.3345758914971836E-3</c:v>
                </c:pt>
                <c:pt idx="2">
                  <c:v>1.2941825288172383E-3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99" r="0.75000000000001299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44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3</xdr:col>
      <xdr:colOff>542927</xdr:colOff>
      <xdr:row>5</xdr:row>
      <xdr:rowOff>0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0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13</xdr:col>
      <xdr:colOff>1266825</xdr:colOff>
      <xdr:row>0</xdr:row>
      <xdr:rowOff>95249</xdr:rowOff>
    </xdr:from>
    <xdr:to>
      <xdr:col>14</xdr:col>
      <xdr:colOff>1047750</xdr:colOff>
      <xdr:row>6</xdr:row>
      <xdr:rowOff>17412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9067800" y="95249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activeCell="E17" sqref="E17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26" t="s">
        <v>59</v>
      </c>
      <c r="B7" s="126"/>
      <c r="C7" s="126"/>
      <c r="D7" s="126"/>
      <c r="E7" s="126"/>
      <c r="F7" s="126"/>
      <c r="G7" s="126"/>
      <c r="H7" s="126"/>
    </row>
    <row r="8" spans="1:39" ht="15">
      <c r="A8" s="127"/>
      <c r="B8" s="127"/>
      <c r="C8" s="127"/>
      <c r="D8" s="127"/>
      <c r="E8" s="127"/>
      <c r="F8" s="127"/>
    </row>
    <row r="9" spans="1:39" ht="15.75">
      <c r="A9" s="125" t="s">
        <v>60</v>
      </c>
      <c r="B9" s="125"/>
      <c r="C9" s="125"/>
      <c r="D9" s="125"/>
      <c r="E9" s="125"/>
      <c r="F9" s="125"/>
      <c r="G9" s="125"/>
    </row>
    <row r="10" spans="1:39" ht="15.75">
      <c r="A10" s="125" t="s">
        <v>122</v>
      </c>
      <c r="B10" s="125"/>
      <c r="C10" s="125"/>
      <c r="D10" s="125"/>
      <c r="E10" s="125"/>
      <c r="F10" s="125"/>
      <c r="G10" s="125"/>
    </row>
    <row r="11" spans="1:39" ht="15.75">
      <c r="A11" s="125" t="s">
        <v>61</v>
      </c>
      <c r="B11" s="125"/>
      <c r="C11" s="125"/>
      <c r="D11" s="125"/>
      <c r="E11" s="125"/>
      <c r="F11" s="125"/>
      <c r="G11" s="125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25" t="s">
        <v>62</v>
      </c>
      <c r="B14" s="125"/>
      <c r="C14" s="125"/>
      <c r="D14" s="125"/>
      <c r="E14" s="125"/>
      <c r="F14" s="125"/>
      <c r="G14" s="12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25"/>
      <c r="B15" s="125"/>
      <c r="C15" s="125"/>
      <c r="D15" s="125"/>
      <c r="E15" s="125"/>
      <c r="F15" s="125"/>
      <c r="G15" s="1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30" t="s">
        <v>63</v>
      </c>
      <c r="B18" s="130"/>
      <c r="C18" s="130"/>
      <c r="D18" s="130"/>
      <c r="E18" s="9"/>
      <c r="F18" s="9"/>
      <c r="G18" s="10" t="s">
        <v>64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31" t="s">
        <v>124</v>
      </c>
      <c r="B19" s="131"/>
      <c r="C19" s="131"/>
      <c r="D19" s="131"/>
      <c r="E19" s="11"/>
      <c r="F19" s="11"/>
      <c r="G19" s="20">
        <f>Ejecucion!O10</f>
        <v>64879.299999998941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31" t="s">
        <v>65</v>
      </c>
      <c r="B20" s="131"/>
      <c r="C20" s="131"/>
      <c r="D20" s="131"/>
      <c r="E20" s="11"/>
      <c r="F20" s="12"/>
      <c r="G20" s="22">
        <f>Ejecucion!O11+Ejecucion!O12</f>
        <v>15570827.449999999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32" t="s">
        <v>66</v>
      </c>
      <c r="B21" s="132"/>
      <c r="C21" s="132"/>
      <c r="D21" s="132"/>
      <c r="E21" s="12"/>
      <c r="F21" s="12"/>
      <c r="G21" s="13">
        <f>SUM(G19:G20)</f>
        <v>15635706.749999998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32" t="s">
        <v>67</v>
      </c>
      <c r="B23" s="132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28" t="s">
        <v>68</v>
      </c>
      <c r="B24" s="128"/>
      <c r="C24" s="128"/>
      <c r="D24" s="128"/>
      <c r="E24" s="12"/>
      <c r="F24" s="16"/>
      <c r="G24" s="21">
        <f>Ejecucion!O72</f>
        <v>8824450.7600000016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29" t="s">
        <v>123</v>
      </c>
      <c r="B25" s="129"/>
      <c r="C25" s="129"/>
      <c r="D25" s="129"/>
      <c r="E25" s="16"/>
      <c r="F25" s="15"/>
      <c r="G25" s="17">
        <f>G21-G24</f>
        <v>6811255.9899999965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29"/>
      <c r="B26" s="129"/>
      <c r="C26" s="129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Y103"/>
  <sheetViews>
    <sheetView topLeftCell="D16" workbookViewId="0">
      <selection activeCell="N48" sqref="N48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2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60" t="s">
        <v>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80"/>
    </row>
    <row r="7" spans="1:15" s="30" customFormat="1" ht="15.75">
      <c r="A7" s="160" t="s">
        <v>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80"/>
      <c r="O7" s="29"/>
    </row>
    <row r="8" spans="1:15" s="30" customFormat="1" ht="15.75">
      <c r="A8" s="160" t="s">
        <v>107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80"/>
      <c r="O8" s="29"/>
    </row>
    <row r="9" spans="1:15" s="30" customFormat="1" ht="16.5" thickBot="1">
      <c r="A9" s="161" t="s">
        <v>2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80"/>
      <c r="O9" s="29"/>
    </row>
    <row r="10" spans="1:15" s="27" customFormat="1" ht="15.75" thickTop="1">
      <c r="A10" s="162" t="s">
        <v>108</v>
      </c>
      <c r="B10" s="162"/>
      <c r="C10" s="162"/>
      <c r="D10" s="162"/>
      <c r="E10" s="162"/>
      <c r="F10" s="162"/>
      <c r="G10" s="162"/>
      <c r="H10" s="162"/>
      <c r="I10" s="162"/>
      <c r="J10" s="162"/>
      <c r="K10" s="31"/>
      <c r="L10" s="31"/>
      <c r="M10" s="32"/>
      <c r="N10" s="81"/>
      <c r="O10" s="117">
        <v>64879.299999998941</v>
      </c>
    </row>
    <row r="11" spans="1:15" s="27" customFormat="1" ht="12.75">
      <c r="A11" s="169" t="s">
        <v>109</v>
      </c>
      <c r="B11" s="169"/>
      <c r="C11" s="169"/>
      <c r="D11" s="169"/>
      <c r="E11" s="169"/>
      <c r="F11" s="169"/>
      <c r="G11" s="169"/>
      <c r="H11" s="169"/>
      <c r="I11" s="31"/>
      <c r="J11" s="31"/>
      <c r="K11" s="31"/>
      <c r="L11" s="31"/>
      <c r="M11" s="31"/>
      <c r="N11" s="81"/>
      <c r="O11" s="1">
        <v>15454245</v>
      </c>
    </row>
    <row r="12" spans="1:15" s="27" customFormat="1" ht="15.75" customHeight="1">
      <c r="A12" s="151" t="s">
        <v>72</v>
      </c>
      <c r="B12" s="170"/>
      <c r="C12" s="170"/>
      <c r="D12" s="170"/>
      <c r="E12" s="170"/>
      <c r="F12" s="170"/>
      <c r="G12" s="170"/>
      <c r="H12" s="170"/>
      <c r="I12" s="170"/>
      <c r="J12" s="170"/>
      <c r="K12" s="31"/>
      <c r="L12" s="31"/>
      <c r="M12" s="31"/>
      <c r="N12" s="81"/>
      <c r="O12" s="124">
        <f>40000+25527.45+51055</f>
        <v>116582.45</v>
      </c>
    </row>
    <row r="13" spans="1:15" ht="15.75">
      <c r="A13" s="171" t="s">
        <v>3</v>
      </c>
      <c r="B13" s="171"/>
      <c r="C13" s="171"/>
      <c r="D13" s="171"/>
      <c r="E13" s="171"/>
      <c r="F13" s="171"/>
      <c r="G13" s="171"/>
      <c r="H13" s="33"/>
      <c r="I13" s="33"/>
      <c r="J13" s="33"/>
      <c r="K13" s="33"/>
      <c r="L13" s="33"/>
      <c r="M13" s="33"/>
      <c r="O13" s="34">
        <f>SUM(O10:O12)</f>
        <v>15635706.749999998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0"/>
    </row>
    <row r="15" spans="1:15" ht="15.75" customHeight="1">
      <c r="A15" s="36"/>
      <c r="B15" s="36"/>
      <c r="C15" s="36"/>
      <c r="D15" s="36"/>
      <c r="E15" s="36"/>
      <c r="F15" s="35"/>
      <c r="G15" s="35"/>
      <c r="H15" s="163"/>
      <c r="I15" s="164"/>
      <c r="J15" s="164"/>
      <c r="K15" s="172"/>
      <c r="L15" s="172"/>
      <c r="M15" s="33"/>
      <c r="N15" s="141">
        <v>2016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63" t="s">
        <v>53</v>
      </c>
      <c r="I16" s="164"/>
      <c r="J16" s="164"/>
      <c r="K16" s="173"/>
      <c r="L16" s="173"/>
      <c r="M16" s="33"/>
      <c r="N16" s="142"/>
      <c r="O16" s="34"/>
    </row>
    <row r="17" spans="1:22" ht="15.75">
      <c r="A17" s="37" t="s">
        <v>49</v>
      </c>
      <c r="B17" s="37" t="s">
        <v>50</v>
      </c>
      <c r="C17" s="37" t="s">
        <v>48</v>
      </c>
      <c r="D17" s="37" t="s">
        <v>51</v>
      </c>
      <c r="E17" s="37" t="s">
        <v>52</v>
      </c>
      <c r="F17" s="35"/>
      <c r="G17" s="35"/>
      <c r="H17" s="163" t="s">
        <v>54</v>
      </c>
      <c r="I17" s="164"/>
      <c r="J17" s="164"/>
      <c r="K17" s="165"/>
      <c r="L17" s="165"/>
      <c r="M17" s="33"/>
      <c r="N17" s="141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66"/>
      <c r="G18" s="167"/>
      <c r="H18" s="168"/>
      <c r="I18" s="168"/>
      <c r="J18" s="168"/>
      <c r="K18" s="168"/>
      <c r="L18" s="168"/>
      <c r="M18" s="39"/>
      <c r="N18" s="83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66"/>
      <c r="G19" s="147" t="s">
        <v>5</v>
      </c>
      <c r="H19" s="148"/>
      <c r="I19" s="148"/>
      <c r="J19" s="148"/>
      <c r="K19" s="148"/>
      <c r="L19" s="148"/>
      <c r="M19" s="41"/>
      <c r="N19" s="103">
        <f>N20+N28+N25</f>
        <v>8792428.9600000009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66"/>
      <c r="G20" s="145" t="s">
        <v>7</v>
      </c>
      <c r="H20" s="146"/>
      <c r="I20" s="146"/>
      <c r="J20" s="146"/>
      <c r="K20" s="146"/>
      <c r="L20" s="146"/>
      <c r="M20" s="43"/>
      <c r="N20" s="84">
        <f>N21+N23</f>
        <v>7482281.1600000001</v>
      </c>
      <c r="O20" s="1"/>
    </row>
    <row r="21" spans="1:22" s="27" customFormat="1" ht="12.75" customHeight="1">
      <c r="D21" s="46" t="s">
        <v>8</v>
      </c>
      <c r="F21" s="166"/>
      <c r="G21" s="149" t="s">
        <v>9</v>
      </c>
      <c r="H21" s="150"/>
      <c r="I21" s="150"/>
      <c r="J21" s="150"/>
      <c r="K21" s="150"/>
      <c r="L21" s="150"/>
      <c r="N21" s="81">
        <f>N22</f>
        <v>7232281.1600000001</v>
      </c>
      <c r="O21" s="1"/>
    </row>
    <row r="22" spans="1:22" s="27" customFormat="1" ht="12.75" customHeight="1">
      <c r="E22" s="46" t="s">
        <v>10</v>
      </c>
      <c r="F22" s="166"/>
      <c r="G22" s="149" t="s">
        <v>11</v>
      </c>
      <c r="H22" s="150"/>
      <c r="I22" s="150"/>
      <c r="J22" s="150"/>
      <c r="K22" s="150"/>
      <c r="L22" s="150"/>
      <c r="N22" s="102">
        <v>7232281.1600000001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49" t="s">
        <v>13</v>
      </c>
      <c r="H23" s="150"/>
      <c r="I23" s="150"/>
      <c r="J23" s="150"/>
      <c r="K23" s="150"/>
      <c r="L23" s="150"/>
      <c r="N23" s="81">
        <f>N24</f>
        <v>250000</v>
      </c>
      <c r="O23" s="1"/>
      <c r="Q23" s="47"/>
    </row>
    <row r="24" spans="1:22" s="27" customFormat="1" ht="12.75" customHeight="1">
      <c r="E24" s="49" t="s">
        <v>14</v>
      </c>
      <c r="G24" s="149" t="s">
        <v>15</v>
      </c>
      <c r="H24" s="150"/>
      <c r="I24" s="150"/>
      <c r="J24" s="150"/>
      <c r="K24" s="150"/>
      <c r="L24" s="150"/>
      <c r="N24" s="102">
        <v>250000</v>
      </c>
      <c r="O24" s="1"/>
      <c r="P24" s="1"/>
      <c r="Q24" s="1"/>
      <c r="R24" s="48"/>
      <c r="S24" s="47"/>
      <c r="T24" s="1"/>
      <c r="U24" s="1"/>
      <c r="V24" s="1"/>
    </row>
    <row r="25" spans="1:22" s="51" customFormat="1" ht="15">
      <c r="A25" s="27"/>
      <c r="B25" s="27"/>
      <c r="C25" s="26" t="s">
        <v>75</v>
      </c>
      <c r="D25" s="43"/>
      <c r="E25" s="32"/>
      <c r="F25" s="43"/>
      <c r="G25" s="44"/>
      <c r="H25" s="26" t="s">
        <v>76</v>
      </c>
      <c r="I25" s="52"/>
      <c r="J25" s="52"/>
      <c r="K25" s="50"/>
      <c r="L25" s="50"/>
      <c r="M25" s="27"/>
      <c r="N25" s="87">
        <f>N26</f>
        <v>216500</v>
      </c>
      <c r="O25" s="89"/>
      <c r="Q25" s="24"/>
      <c r="T25" s="1"/>
      <c r="U25" s="1"/>
      <c r="V25" s="1"/>
    </row>
    <row r="26" spans="1:22" s="51" customFormat="1" ht="15">
      <c r="A26" s="27"/>
      <c r="B26" s="27"/>
      <c r="C26" s="27"/>
      <c r="D26" s="53" t="s">
        <v>78</v>
      </c>
      <c r="E26" s="49"/>
      <c r="F26" s="27"/>
      <c r="G26" s="46"/>
      <c r="H26" s="53" t="s">
        <v>77</v>
      </c>
      <c r="I26" s="54"/>
      <c r="J26" s="54"/>
      <c r="K26" s="50"/>
      <c r="L26" s="50"/>
      <c r="M26" s="27"/>
      <c r="N26" s="86">
        <f>N27</f>
        <v>216500</v>
      </c>
      <c r="O26" s="89"/>
      <c r="Q26" s="24"/>
      <c r="T26" s="1"/>
      <c r="U26" s="1"/>
      <c r="V26" s="1"/>
    </row>
    <row r="27" spans="1:22" s="51" customFormat="1" ht="15">
      <c r="A27" s="27"/>
      <c r="B27" s="27"/>
      <c r="C27" s="27"/>
      <c r="D27" s="27"/>
      <c r="E27" s="53" t="s">
        <v>79</v>
      </c>
      <c r="F27" s="27"/>
      <c r="G27" s="46"/>
      <c r="H27" s="53" t="s">
        <v>77</v>
      </c>
      <c r="I27" s="54"/>
      <c r="J27" s="54"/>
      <c r="K27" s="50"/>
      <c r="L27" s="50"/>
      <c r="M27" s="27"/>
      <c r="N27" s="102">
        <v>216500</v>
      </c>
      <c r="O27" s="89"/>
      <c r="Q27" s="24"/>
      <c r="T27" s="1"/>
      <c r="U27" s="1"/>
      <c r="V27" s="1"/>
    </row>
    <row r="28" spans="1:22" s="51" customFormat="1" ht="12.75" customHeight="1">
      <c r="A28" s="43"/>
      <c r="B28" s="43"/>
      <c r="C28" s="44" t="s">
        <v>16</v>
      </c>
      <c r="D28" s="43" t="s">
        <v>4</v>
      </c>
      <c r="E28" s="43"/>
      <c r="F28" s="43"/>
      <c r="G28" s="145" t="s">
        <v>17</v>
      </c>
      <c r="H28" s="146"/>
      <c r="I28" s="146"/>
      <c r="J28" s="146"/>
      <c r="K28" s="146"/>
      <c r="L28" s="146"/>
      <c r="M28" s="43"/>
      <c r="N28" s="84">
        <f>N29+N31+N33</f>
        <v>1093647.8</v>
      </c>
      <c r="O28" s="1"/>
      <c r="Q28" s="47"/>
    </row>
    <row r="29" spans="1:22" s="51" customFormat="1" ht="12.75" customHeight="1">
      <c r="A29" s="27"/>
      <c r="B29" s="27"/>
      <c r="C29" s="27"/>
      <c r="D29" s="46" t="s">
        <v>18</v>
      </c>
      <c r="E29" s="27"/>
      <c r="F29" s="27"/>
      <c r="G29" s="149" t="s">
        <v>19</v>
      </c>
      <c r="H29" s="150"/>
      <c r="I29" s="150"/>
      <c r="J29" s="150"/>
      <c r="K29" s="150"/>
      <c r="L29" s="150"/>
      <c r="M29" s="27"/>
      <c r="N29" s="81">
        <f>N30</f>
        <v>507086.15</v>
      </c>
      <c r="O29" s="1"/>
      <c r="S29" s="47"/>
      <c r="T29" s="1"/>
      <c r="U29" s="1"/>
      <c r="V29" s="57"/>
    </row>
    <row r="30" spans="1:22" s="51" customFormat="1" ht="14.25" customHeight="1">
      <c r="A30" s="27"/>
      <c r="B30" s="27"/>
      <c r="C30" s="27"/>
      <c r="D30" s="27"/>
      <c r="E30" s="46" t="s">
        <v>20</v>
      </c>
      <c r="F30" s="27"/>
      <c r="G30" s="149" t="s">
        <v>19</v>
      </c>
      <c r="H30" s="150"/>
      <c r="I30" s="150"/>
      <c r="J30" s="150"/>
      <c r="K30" s="150"/>
      <c r="L30" s="150"/>
      <c r="M30" s="27"/>
      <c r="N30" s="102">
        <v>507086.15</v>
      </c>
      <c r="O30" s="1"/>
      <c r="P30" s="1"/>
      <c r="Q30" s="25"/>
      <c r="R30" s="48"/>
      <c r="S30" s="47"/>
      <c r="T30" s="1"/>
      <c r="U30" s="1"/>
      <c r="V30" s="57"/>
    </row>
    <row r="31" spans="1:22" s="51" customFormat="1" ht="12.75" customHeight="1">
      <c r="A31" s="27"/>
      <c r="B31" s="27"/>
      <c r="C31" s="27"/>
      <c r="D31" s="46" t="s">
        <v>21</v>
      </c>
      <c r="E31" s="27"/>
      <c r="F31" s="27"/>
      <c r="G31" s="149" t="s">
        <v>22</v>
      </c>
      <c r="H31" s="150"/>
      <c r="I31" s="150"/>
      <c r="J31" s="150"/>
      <c r="K31" s="150"/>
      <c r="L31" s="150"/>
      <c r="M31" s="27"/>
      <c r="N31" s="81">
        <f>N32</f>
        <v>524291.06999999995</v>
      </c>
      <c r="O31" s="1"/>
      <c r="P31" s="1"/>
      <c r="R31" s="48"/>
      <c r="S31" s="47"/>
      <c r="T31" s="1"/>
      <c r="U31" s="1"/>
      <c r="V31" s="57"/>
    </row>
    <row r="32" spans="1:22" s="51" customFormat="1" ht="14.25" customHeight="1">
      <c r="A32" s="27"/>
      <c r="B32" s="27"/>
      <c r="C32" s="27"/>
      <c r="D32" s="27"/>
      <c r="E32" s="46" t="s">
        <v>23</v>
      </c>
      <c r="F32" s="27"/>
      <c r="G32" s="149" t="s">
        <v>22</v>
      </c>
      <c r="H32" s="150"/>
      <c r="I32" s="150"/>
      <c r="J32" s="150"/>
      <c r="K32" s="150"/>
      <c r="L32" s="150"/>
      <c r="M32" s="27"/>
      <c r="N32" s="102">
        <v>524291.06999999995</v>
      </c>
      <c r="O32" s="1"/>
      <c r="P32" s="1"/>
      <c r="Q32" s="25"/>
      <c r="R32" s="48"/>
      <c r="S32" s="47"/>
      <c r="T32" s="1"/>
      <c r="U32" s="1"/>
      <c r="V32" s="57"/>
    </row>
    <row r="33" spans="1:25" s="51" customFormat="1" ht="12.75" customHeight="1">
      <c r="A33" s="27"/>
      <c r="B33" s="27"/>
      <c r="C33" s="27"/>
      <c r="D33" s="46" t="s">
        <v>24</v>
      </c>
      <c r="E33" s="27"/>
      <c r="F33" s="27"/>
      <c r="G33" s="149" t="s">
        <v>25</v>
      </c>
      <c r="H33" s="150"/>
      <c r="I33" s="150"/>
      <c r="J33" s="150"/>
      <c r="K33" s="150"/>
      <c r="L33" s="150"/>
      <c r="M33" s="27"/>
      <c r="N33" s="81">
        <f>N34</f>
        <v>62270.58</v>
      </c>
      <c r="O33" s="1"/>
      <c r="P33" s="1"/>
      <c r="Q33" s="47"/>
      <c r="R33" s="48"/>
      <c r="S33" s="47"/>
      <c r="T33" s="1"/>
      <c r="U33" s="1"/>
      <c r="V33" s="57"/>
    </row>
    <row r="34" spans="1:25" s="51" customFormat="1" ht="12.75" customHeight="1">
      <c r="A34" s="27"/>
      <c r="B34" s="27"/>
      <c r="C34" s="27"/>
      <c r="D34" s="27"/>
      <c r="E34" s="46" t="s">
        <v>26</v>
      </c>
      <c r="F34" s="27"/>
      <c r="G34" s="149" t="s">
        <v>25</v>
      </c>
      <c r="H34" s="150"/>
      <c r="I34" s="150"/>
      <c r="J34" s="150"/>
      <c r="K34" s="150"/>
      <c r="L34" s="150"/>
      <c r="M34" s="27"/>
      <c r="N34" s="102">
        <v>62270.58</v>
      </c>
      <c r="O34" s="1"/>
      <c r="P34" s="1"/>
      <c r="Q34" s="47"/>
      <c r="R34" s="48"/>
      <c r="S34" s="47"/>
      <c r="T34" s="1"/>
      <c r="U34" s="1"/>
      <c r="V34" s="57"/>
    </row>
    <row r="35" spans="1:25" s="51" customFormat="1" ht="12.75">
      <c r="A35" s="27"/>
      <c r="B35" s="27"/>
      <c r="C35" s="27"/>
      <c r="D35" s="27"/>
      <c r="E35" s="46"/>
      <c r="F35" s="27"/>
      <c r="G35" s="46"/>
      <c r="H35" s="149"/>
      <c r="I35" s="150"/>
      <c r="J35" s="150"/>
      <c r="K35" s="50"/>
      <c r="L35" s="50"/>
      <c r="M35" s="27"/>
      <c r="N35" s="84"/>
      <c r="O35" s="1">
        <f>N19</f>
        <v>8792428.9600000009</v>
      </c>
      <c r="Q35" s="47"/>
    </row>
    <row r="36" spans="1:25" s="59" customFormat="1" ht="15.75" customHeight="1">
      <c r="A36" s="41"/>
      <c r="B36" s="58">
        <v>2.2000000000000002</v>
      </c>
      <c r="C36" s="41"/>
      <c r="D36" s="41"/>
      <c r="E36" s="41"/>
      <c r="F36" s="41"/>
      <c r="G36" s="147" t="s">
        <v>27</v>
      </c>
      <c r="H36" s="147"/>
      <c r="I36" s="147"/>
      <c r="J36" s="147"/>
      <c r="K36" s="147"/>
      <c r="L36" s="147"/>
      <c r="M36" s="41"/>
      <c r="N36" s="103">
        <f>N37+N40+N43+N45+N47+N50</f>
        <v>20601.349999999999</v>
      </c>
      <c r="O36" s="29"/>
      <c r="Q36" s="47"/>
    </row>
    <row r="37" spans="1:25" s="51" customFormat="1" ht="12.75" customHeight="1">
      <c r="A37" s="43"/>
      <c r="B37" s="43"/>
      <c r="C37" s="43" t="s">
        <v>28</v>
      </c>
      <c r="D37" s="43"/>
      <c r="E37" s="43"/>
      <c r="F37" s="43"/>
      <c r="G37" s="145" t="s">
        <v>29</v>
      </c>
      <c r="H37" s="146"/>
      <c r="I37" s="146"/>
      <c r="J37" s="146"/>
      <c r="K37" s="146"/>
      <c r="L37" s="146"/>
      <c r="M37" s="43"/>
      <c r="N37" s="84">
        <f>N38</f>
        <v>5450</v>
      </c>
      <c r="O37" s="1"/>
      <c r="Q37" s="47"/>
    </row>
    <row r="38" spans="1:25" s="51" customFormat="1" ht="15">
      <c r="A38" s="27"/>
      <c r="B38" s="27"/>
      <c r="C38" s="27"/>
      <c r="D38" s="27" t="s">
        <v>103</v>
      </c>
      <c r="E38" s="109"/>
      <c r="F38" s="27"/>
      <c r="G38" s="109"/>
      <c r="H38" s="110" t="s">
        <v>104</v>
      </c>
      <c r="I38" s="110"/>
      <c r="J38" s="110"/>
      <c r="K38" s="110"/>
      <c r="L38" s="110"/>
      <c r="M38" s="27"/>
      <c r="N38" s="118">
        <f>N39</f>
        <v>5450</v>
      </c>
      <c r="O38" s="89"/>
      <c r="P38" s="27"/>
      <c r="Q38" s="27"/>
      <c r="R38" s="27"/>
      <c r="S38" s="27"/>
    </row>
    <row r="39" spans="1:25" s="51" customFormat="1" ht="15">
      <c r="A39" s="27"/>
      <c r="B39" s="27"/>
      <c r="C39" s="27"/>
      <c r="D39" s="27"/>
      <c r="E39" s="109" t="s">
        <v>105</v>
      </c>
      <c r="F39" s="27"/>
      <c r="G39" s="109"/>
      <c r="H39" s="110" t="s">
        <v>104</v>
      </c>
      <c r="I39" s="110"/>
      <c r="J39" s="110"/>
      <c r="K39" s="110"/>
      <c r="L39" s="110"/>
      <c r="M39" s="27"/>
      <c r="N39" s="105">
        <v>5450</v>
      </c>
      <c r="O39" s="89"/>
      <c r="P39" s="27"/>
      <c r="Q39" s="27"/>
      <c r="R39" s="27"/>
      <c r="S39" s="27"/>
    </row>
    <row r="40" spans="1:25" s="75" customFormat="1" ht="13.5" customHeight="1">
      <c r="A40" s="78"/>
      <c r="B40" s="78"/>
      <c r="C40" s="79" t="s">
        <v>90</v>
      </c>
      <c r="D40" s="78"/>
      <c r="E40" s="78"/>
      <c r="F40" s="78"/>
      <c r="G40" s="133" t="s">
        <v>91</v>
      </c>
      <c r="H40" s="134"/>
      <c r="I40" s="134"/>
      <c r="J40" s="134"/>
      <c r="K40" s="134"/>
      <c r="L40" s="134"/>
      <c r="M40" s="78"/>
      <c r="N40" s="88">
        <f>N41</f>
        <v>6550</v>
      </c>
      <c r="O40" s="74"/>
      <c r="P40" s="74"/>
      <c r="Q40" s="74"/>
      <c r="R40" s="72"/>
      <c r="S40" s="72"/>
      <c r="U40" s="73"/>
    </row>
    <row r="41" spans="1:25" s="75" customFormat="1" ht="12.75">
      <c r="A41" s="72"/>
      <c r="B41" s="72"/>
      <c r="C41" s="72"/>
      <c r="D41" s="77" t="s">
        <v>92</v>
      </c>
      <c r="E41" s="72"/>
      <c r="F41" s="72"/>
      <c r="G41" s="135" t="s">
        <v>93</v>
      </c>
      <c r="H41" s="136"/>
      <c r="I41" s="136"/>
      <c r="J41" s="136"/>
      <c r="K41" s="136"/>
      <c r="L41" s="136"/>
      <c r="M41" s="72"/>
      <c r="N41" s="85">
        <f>N42</f>
        <v>6550</v>
      </c>
      <c r="O41" s="74"/>
      <c r="P41" s="74"/>
      <c r="Q41" s="74"/>
      <c r="R41" s="72"/>
      <c r="S41" s="72"/>
      <c r="U41" s="73"/>
      <c r="W41" s="73"/>
    </row>
    <row r="42" spans="1:25" s="75" customFormat="1" ht="15">
      <c r="A42" s="72"/>
      <c r="B42" s="72"/>
      <c r="C42" s="72"/>
      <c r="D42" s="72"/>
      <c r="E42" s="77" t="s">
        <v>94</v>
      </c>
      <c r="F42" s="72"/>
      <c r="G42" s="135" t="s">
        <v>93</v>
      </c>
      <c r="H42" s="136"/>
      <c r="I42" s="136"/>
      <c r="J42" s="136"/>
      <c r="K42" s="136"/>
      <c r="L42" s="136"/>
      <c r="M42" s="72"/>
      <c r="N42" s="105">
        <v>6550</v>
      </c>
      <c r="O42" s="105"/>
      <c r="P42" s="89"/>
      <c r="Q42" s="89"/>
      <c r="R42" s="89"/>
      <c r="S42" s="89"/>
      <c r="T42" s="89"/>
      <c r="U42" s="74"/>
      <c r="V42" s="76"/>
      <c r="W42" s="73"/>
      <c r="X42" s="74"/>
      <c r="Y42" s="74"/>
    </row>
    <row r="43" spans="1:25" s="56" customFormat="1" ht="12.75">
      <c r="A43" s="43"/>
      <c r="B43" s="43"/>
      <c r="C43" s="43" t="s">
        <v>69</v>
      </c>
      <c r="D43" s="43"/>
      <c r="E43" s="44"/>
      <c r="F43" s="43"/>
      <c r="G43" s="44"/>
      <c r="H43" s="140" t="s">
        <v>73</v>
      </c>
      <c r="I43" s="140"/>
      <c r="J43" s="140"/>
      <c r="K43" s="55"/>
      <c r="L43" s="55"/>
      <c r="M43" s="43"/>
      <c r="N43" s="84">
        <f>N44</f>
        <v>1500</v>
      </c>
      <c r="O43" s="45"/>
      <c r="Q43" s="47"/>
    </row>
    <row r="44" spans="1:25" s="51" customFormat="1" ht="15">
      <c r="A44" s="27"/>
      <c r="B44" s="27"/>
      <c r="C44" s="27"/>
      <c r="D44" s="27" t="s">
        <v>71</v>
      </c>
      <c r="E44" s="46"/>
      <c r="F44" s="27"/>
      <c r="G44" s="46"/>
      <c r="H44" s="137" t="s">
        <v>70</v>
      </c>
      <c r="I44" s="137"/>
      <c r="J44" s="137"/>
      <c r="K44" s="50"/>
      <c r="L44" s="50"/>
      <c r="M44" s="27"/>
      <c r="N44" s="105">
        <v>1500</v>
      </c>
      <c r="O44" s="1"/>
      <c r="P44" s="90"/>
      <c r="Q44" s="1"/>
      <c r="R44" s="48"/>
      <c r="S44" s="47"/>
      <c r="U44" s="1"/>
    </row>
    <row r="45" spans="1:25" s="56" customFormat="1" ht="12.75">
      <c r="A45" s="43"/>
      <c r="B45" s="43"/>
      <c r="C45" s="43" t="s">
        <v>30</v>
      </c>
      <c r="D45" s="43"/>
      <c r="E45" s="44"/>
      <c r="F45" s="43"/>
      <c r="G45" s="44"/>
      <c r="H45" s="140" t="s">
        <v>74</v>
      </c>
      <c r="I45" s="140"/>
      <c r="J45" s="140"/>
      <c r="K45" s="55"/>
      <c r="L45" s="55"/>
      <c r="M45" s="43"/>
      <c r="N45" s="84">
        <f>N46</f>
        <v>1700</v>
      </c>
      <c r="O45" s="45"/>
      <c r="Q45" s="47"/>
    </row>
    <row r="46" spans="1:25" s="51" customFormat="1" ht="15">
      <c r="A46" s="27"/>
      <c r="B46" s="27"/>
      <c r="C46" s="27"/>
      <c r="D46" s="27" t="s">
        <v>31</v>
      </c>
      <c r="E46" s="46"/>
      <c r="F46" s="27"/>
      <c r="G46" s="46"/>
      <c r="H46" s="137" t="s">
        <v>32</v>
      </c>
      <c r="I46" s="137"/>
      <c r="J46" s="137"/>
      <c r="K46" s="50"/>
      <c r="L46" s="50"/>
      <c r="M46" s="27"/>
      <c r="N46" s="105">
        <v>1700</v>
      </c>
      <c r="O46" s="89"/>
      <c r="P46" s="90"/>
      <c r="Q46" s="1"/>
      <c r="R46" s="48"/>
      <c r="S46" s="47"/>
      <c r="U46" s="1"/>
      <c r="V46" s="57"/>
    </row>
    <row r="47" spans="1:25" s="115" customFormat="1" ht="12.75">
      <c r="A47" s="78"/>
      <c r="B47" s="78"/>
      <c r="C47" s="78" t="s">
        <v>98</v>
      </c>
      <c r="D47" s="78"/>
      <c r="E47" s="112"/>
      <c r="F47" s="78"/>
      <c r="G47" s="112"/>
      <c r="H47" s="138" t="s">
        <v>99</v>
      </c>
      <c r="I47" s="138"/>
      <c r="J47" s="138"/>
      <c r="K47" s="113"/>
      <c r="L47" s="113"/>
      <c r="M47" s="78"/>
      <c r="N47" s="116">
        <f>N48</f>
        <v>1500</v>
      </c>
      <c r="O47" s="114"/>
      <c r="P47" s="114"/>
      <c r="Q47" s="78"/>
      <c r="R47" s="78"/>
      <c r="S47" s="78"/>
      <c r="U47" s="73"/>
    </row>
    <row r="48" spans="1:25" s="75" customFormat="1" ht="12.75">
      <c r="A48" s="72"/>
      <c r="B48" s="72"/>
      <c r="C48" s="72"/>
      <c r="D48" s="72" t="s">
        <v>100</v>
      </c>
      <c r="E48" s="108"/>
      <c r="F48" s="72"/>
      <c r="G48" s="108"/>
      <c r="H48" s="139" t="s">
        <v>101</v>
      </c>
      <c r="I48" s="139"/>
      <c r="J48" s="139"/>
      <c r="K48" s="111"/>
      <c r="L48" s="111"/>
      <c r="M48" s="72"/>
      <c r="N48" s="73">
        <f>N49</f>
        <v>1500</v>
      </c>
      <c r="O48" s="74"/>
      <c r="P48" s="74"/>
      <c r="Q48" s="72"/>
      <c r="R48" s="72"/>
      <c r="S48" s="72"/>
      <c r="U48" s="73"/>
    </row>
    <row r="49" spans="1:22" s="75" customFormat="1" ht="15">
      <c r="A49" s="72"/>
      <c r="B49" s="72"/>
      <c r="C49" s="72"/>
      <c r="D49" s="72"/>
      <c r="E49" s="108" t="s">
        <v>106</v>
      </c>
      <c r="F49" s="72"/>
      <c r="G49" s="108"/>
      <c r="H49" s="135" t="s">
        <v>102</v>
      </c>
      <c r="I49" s="135"/>
      <c r="J49" s="135"/>
      <c r="K49" s="108"/>
      <c r="L49" s="108"/>
      <c r="M49" s="108"/>
      <c r="N49" s="102">
        <v>1500</v>
      </c>
      <c r="O49" s="96"/>
      <c r="P49" s="74"/>
      <c r="Q49" s="72"/>
      <c r="R49" s="72"/>
      <c r="S49" s="96"/>
      <c r="U49" s="73"/>
    </row>
    <row r="50" spans="1:22" s="51" customFormat="1" ht="12.75" customHeight="1">
      <c r="A50" s="43"/>
      <c r="B50" s="43"/>
      <c r="C50" s="44" t="s">
        <v>33</v>
      </c>
      <c r="D50" s="43"/>
      <c r="E50" s="43"/>
      <c r="F50" s="43"/>
      <c r="G50" s="145" t="s">
        <v>34</v>
      </c>
      <c r="H50" s="146"/>
      <c r="I50" s="146"/>
      <c r="J50" s="146"/>
      <c r="K50" s="146"/>
      <c r="L50" s="146"/>
      <c r="M50" s="43"/>
      <c r="N50" s="84">
        <f>N53+N55+N51</f>
        <v>3901.35</v>
      </c>
      <c r="O50" s="1"/>
      <c r="Q50" s="47"/>
    </row>
    <row r="51" spans="1:22" s="51" customFormat="1" ht="12.75">
      <c r="A51" s="27"/>
      <c r="B51" s="27"/>
      <c r="C51" s="122"/>
      <c r="D51" s="27" t="s">
        <v>119</v>
      </c>
      <c r="E51" s="27"/>
      <c r="F51" s="27"/>
      <c r="G51" s="122"/>
      <c r="H51" s="137" t="s">
        <v>120</v>
      </c>
      <c r="I51" s="137"/>
      <c r="J51" s="137"/>
      <c r="K51" s="123"/>
      <c r="L51" s="123"/>
      <c r="M51" s="27"/>
      <c r="N51" s="81">
        <f>N52</f>
        <v>786.85</v>
      </c>
      <c r="O51" s="1"/>
      <c r="Q51" s="47"/>
    </row>
    <row r="52" spans="1:22" s="51" customFormat="1" ht="15">
      <c r="A52" s="27"/>
      <c r="B52" s="27"/>
      <c r="C52" s="122"/>
      <c r="D52" s="27"/>
      <c r="E52" s="27" t="s">
        <v>121</v>
      </c>
      <c r="F52" s="27"/>
      <c r="G52" s="122"/>
      <c r="H52" s="137" t="s">
        <v>120</v>
      </c>
      <c r="I52" s="137"/>
      <c r="J52" s="137"/>
      <c r="K52" s="123"/>
      <c r="L52" s="123"/>
      <c r="M52" s="27"/>
      <c r="N52" s="105">
        <v>786.85</v>
      </c>
      <c r="O52" s="89"/>
      <c r="P52" s="1"/>
      <c r="Q52" s="24"/>
      <c r="R52" s="48"/>
      <c r="S52" s="47"/>
      <c r="T52" s="1"/>
      <c r="U52" s="1"/>
      <c r="V52" s="1"/>
    </row>
    <row r="53" spans="1:22" s="51" customFormat="1" ht="15">
      <c r="A53" s="27"/>
      <c r="B53" s="27"/>
      <c r="C53" s="119"/>
      <c r="D53" s="27" t="s">
        <v>110</v>
      </c>
      <c r="E53" s="27"/>
      <c r="F53" s="27"/>
      <c r="G53" s="119"/>
      <c r="H53" s="121" t="s">
        <v>112</v>
      </c>
      <c r="I53" s="121"/>
      <c r="J53" s="121"/>
      <c r="K53" s="120"/>
      <c r="L53" s="120"/>
      <c r="M53" s="27"/>
      <c r="N53" s="105">
        <f>N54</f>
        <v>914.5</v>
      </c>
      <c r="O53" s="89"/>
      <c r="P53" s="1"/>
      <c r="Q53" s="24"/>
      <c r="R53" s="48"/>
      <c r="S53" s="47"/>
      <c r="T53" s="1"/>
      <c r="U53" s="1"/>
      <c r="V53" s="1"/>
    </row>
    <row r="54" spans="1:22" s="51" customFormat="1" ht="15">
      <c r="A54" s="27"/>
      <c r="B54" s="27"/>
      <c r="C54" s="119"/>
      <c r="D54" s="27"/>
      <c r="E54" s="27" t="s">
        <v>111</v>
      </c>
      <c r="F54" s="27"/>
      <c r="G54" s="119"/>
      <c r="H54" s="121" t="s">
        <v>112</v>
      </c>
      <c r="I54" s="121"/>
      <c r="J54" s="121"/>
      <c r="K54" s="120"/>
      <c r="L54" s="120"/>
      <c r="M54" s="27"/>
      <c r="N54" s="105">
        <v>914.5</v>
      </c>
      <c r="O54" s="89"/>
      <c r="P54" s="1"/>
      <c r="Q54" s="24"/>
      <c r="R54" s="48"/>
      <c r="S54" s="47"/>
      <c r="T54" s="1"/>
      <c r="U54" s="1"/>
      <c r="V54" s="1"/>
    </row>
    <row r="55" spans="1:22" s="51" customFormat="1" ht="15">
      <c r="A55" s="27"/>
      <c r="B55" s="27"/>
      <c r="C55" s="119"/>
      <c r="D55" s="27" t="s">
        <v>113</v>
      </c>
      <c r="E55"/>
      <c r="F55" s="27"/>
      <c r="G55" s="119"/>
      <c r="H55" t="s">
        <v>115</v>
      </c>
      <c r="I55"/>
      <c r="J55"/>
      <c r="K55" s="120"/>
      <c r="L55" s="120"/>
      <c r="M55" s="27"/>
      <c r="N55" s="102">
        <f>N56</f>
        <v>2200</v>
      </c>
      <c r="O55" s="105"/>
      <c r="P55" s="1"/>
      <c r="Q55" s="24"/>
      <c r="R55" s="48"/>
      <c r="S55" s="47"/>
      <c r="T55" s="1"/>
      <c r="U55" s="1"/>
      <c r="V55" s="1"/>
    </row>
    <row r="56" spans="1:22" s="51" customFormat="1" ht="15">
      <c r="A56" s="27"/>
      <c r="B56" s="27"/>
      <c r="C56" s="119"/>
      <c r="D56" s="27"/>
      <c r="E56" t="s">
        <v>114</v>
      </c>
      <c r="F56" s="27"/>
      <c r="G56" s="119"/>
      <c r="H56" t="s">
        <v>116</v>
      </c>
      <c r="I56"/>
      <c r="J56"/>
      <c r="K56" s="120"/>
      <c r="L56" s="120"/>
      <c r="M56" s="27"/>
      <c r="N56" s="102">
        <v>2200</v>
      </c>
      <c r="O56" s="105"/>
      <c r="P56" s="1"/>
      <c r="Q56" s="24"/>
      <c r="R56" s="48"/>
      <c r="S56" s="47"/>
      <c r="T56" s="1"/>
      <c r="U56" s="1"/>
      <c r="V56" s="1"/>
    </row>
    <row r="57" spans="1:22" s="51" customFormat="1" ht="12.75">
      <c r="A57" s="27"/>
      <c r="B57" s="27"/>
      <c r="C57" s="27"/>
      <c r="D57" s="27"/>
      <c r="E57" s="46"/>
      <c r="F57" s="27"/>
      <c r="G57" s="46"/>
      <c r="H57" s="149"/>
      <c r="I57" s="150"/>
      <c r="J57" s="150"/>
      <c r="K57" s="150"/>
      <c r="L57" s="150"/>
      <c r="M57" s="150"/>
      <c r="N57" s="84"/>
      <c r="O57" s="1">
        <f>N36</f>
        <v>20601.349999999999</v>
      </c>
      <c r="Q57" s="47"/>
    </row>
    <row r="58" spans="1:22" s="51" customFormat="1" ht="15.75">
      <c r="A58" s="60"/>
      <c r="B58" s="58">
        <v>2.2999999999999998</v>
      </c>
      <c r="C58" s="41"/>
      <c r="D58" s="41"/>
      <c r="E58" s="41"/>
      <c r="F58" s="41"/>
      <c r="G58" s="147" t="s">
        <v>35</v>
      </c>
      <c r="H58" s="148"/>
      <c r="I58" s="148"/>
      <c r="J58" s="148"/>
      <c r="K58" s="148"/>
      <c r="L58" s="148"/>
      <c r="M58" s="41"/>
      <c r="N58" s="103">
        <f>N59+N62+N65</f>
        <v>11420.45</v>
      </c>
      <c r="O58" s="1"/>
      <c r="Q58" s="47"/>
    </row>
    <row r="59" spans="1:22" s="51" customFormat="1" ht="12.75">
      <c r="A59" s="43"/>
      <c r="B59" s="62"/>
      <c r="C59" s="43" t="s">
        <v>36</v>
      </c>
      <c r="D59" s="43"/>
      <c r="E59" s="43"/>
      <c r="F59" s="43"/>
      <c r="G59" s="44"/>
      <c r="H59" s="140" t="s">
        <v>37</v>
      </c>
      <c r="I59" s="140"/>
      <c r="J59" s="140"/>
      <c r="K59" s="55"/>
      <c r="L59" s="55"/>
      <c r="M59" s="43"/>
      <c r="N59" s="84">
        <f>N60</f>
        <v>10035.83</v>
      </c>
      <c r="O59" s="1"/>
      <c r="Q59" s="47"/>
    </row>
    <row r="60" spans="1:22" s="51" customFormat="1" ht="12.75">
      <c r="A60" s="27"/>
      <c r="B60" s="63"/>
      <c r="C60" s="27"/>
      <c r="D60" s="27" t="s">
        <v>38</v>
      </c>
      <c r="E60" s="27"/>
      <c r="F60" s="27"/>
      <c r="G60" s="46"/>
      <c r="H60" s="137" t="s">
        <v>39</v>
      </c>
      <c r="I60" s="137"/>
      <c r="J60" s="137"/>
      <c r="K60" s="50"/>
      <c r="L60" s="50"/>
      <c r="M60" s="27"/>
      <c r="N60" s="81">
        <f>N61</f>
        <v>10035.83</v>
      </c>
      <c r="O60" s="1"/>
      <c r="Q60" s="47"/>
    </row>
    <row r="61" spans="1:22" s="51" customFormat="1" ht="15">
      <c r="A61" s="27"/>
      <c r="B61" s="63"/>
      <c r="C61" s="27"/>
      <c r="D61" s="27"/>
      <c r="E61" s="27" t="s">
        <v>40</v>
      </c>
      <c r="F61" s="27"/>
      <c r="G61" s="46"/>
      <c r="H61" s="137" t="s">
        <v>39</v>
      </c>
      <c r="I61" s="137"/>
      <c r="J61" s="137"/>
      <c r="K61" s="50"/>
      <c r="L61" s="50"/>
      <c r="M61" s="27"/>
      <c r="N61" s="102">
        <v>10035.83</v>
      </c>
      <c r="O61" s="106"/>
      <c r="P61" s="90"/>
      <c r="Q61" s="1"/>
      <c r="R61" s="48"/>
      <c r="S61" s="47"/>
      <c r="U61" s="1"/>
      <c r="V61" s="1"/>
    </row>
    <row r="62" spans="1:22" s="51" customFormat="1" ht="12.75" customHeight="1">
      <c r="A62" s="43"/>
      <c r="B62" s="43"/>
      <c r="C62" s="44" t="s">
        <v>41</v>
      </c>
      <c r="D62" s="43"/>
      <c r="E62" s="43"/>
      <c r="F62" s="43"/>
      <c r="G62" s="145" t="s">
        <v>42</v>
      </c>
      <c r="H62" s="146"/>
      <c r="I62" s="146"/>
      <c r="J62" s="146"/>
      <c r="K62" s="146"/>
      <c r="L62" s="146"/>
      <c r="M62" s="43"/>
      <c r="N62" s="84">
        <f>N63</f>
        <v>820.5</v>
      </c>
      <c r="O62" s="1"/>
      <c r="Q62" s="47"/>
    </row>
    <row r="63" spans="1:22" s="75" customFormat="1" ht="12.75">
      <c r="A63" s="72"/>
      <c r="B63" s="72"/>
      <c r="C63" s="72"/>
      <c r="D63" s="97" t="s">
        <v>95</v>
      </c>
      <c r="E63" s="72"/>
      <c r="F63" s="72"/>
      <c r="G63" s="135" t="s">
        <v>96</v>
      </c>
      <c r="H63" s="136"/>
      <c r="I63" s="136"/>
      <c r="J63" s="136"/>
      <c r="K63" s="136"/>
      <c r="L63" s="136"/>
      <c r="M63" s="72"/>
      <c r="N63" s="81">
        <f>N64</f>
        <v>820.5</v>
      </c>
      <c r="O63" s="74"/>
      <c r="P63" s="72"/>
      <c r="Q63" s="72"/>
      <c r="R63" s="72"/>
      <c r="S63" s="72"/>
    </row>
    <row r="64" spans="1:22" s="75" customFormat="1" ht="15">
      <c r="A64" s="72"/>
      <c r="B64" s="72"/>
      <c r="C64" s="72"/>
      <c r="D64" s="72"/>
      <c r="E64" s="97" t="s">
        <v>97</v>
      </c>
      <c r="F64" s="72"/>
      <c r="G64" s="135" t="s">
        <v>96</v>
      </c>
      <c r="H64" s="136"/>
      <c r="I64" s="136"/>
      <c r="J64" s="136"/>
      <c r="K64" s="136"/>
      <c r="L64" s="136"/>
      <c r="M64" s="72"/>
      <c r="N64" s="105">
        <v>820.5</v>
      </c>
      <c r="O64" s="96"/>
      <c r="P64" s="72"/>
      <c r="Q64" s="72"/>
      <c r="R64" s="72"/>
      <c r="S64" s="72"/>
    </row>
    <row r="65" spans="1:25" s="51" customFormat="1" ht="12.75" customHeight="1">
      <c r="A65" s="43"/>
      <c r="B65" s="43"/>
      <c r="C65" s="44" t="s">
        <v>43</v>
      </c>
      <c r="D65" s="43"/>
      <c r="E65" s="43"/>
      <c r="F65" s="43"/>
      <c r="G65" s="145" t="s">
        <v>44</v>
      </c>
      <c r="H65" s="146"/>
      <c r="I65" s="146"/>
      <c r="J65" s="146"/>
      <c r="K65" s="146"/>
      <c r="L65" s="146"/>
      <c r="M65" s="43"/>
      <c r="N65" s="84">
        <f>N66</f>
        <v>564.12</v>
      </c>
      <c r="O65" s="1"/>
      <c r="Q65" s="47"/>
    </row>
    <row r="66" spans="1:25" s="51" customFormat="1" ht="15">
      <c r="A66" s="27"/>
      <c r="B66" s="27"/>
      <c r="C66" s="27"/>
      <c r="D66" s="27" t="s">
        <v>45</v>
      </c>
      <c r="E66" s="46"/>
      <c r="F66" s="27"/>
      <c r="G66" s="46"/>
      <c r="H66" s="137" t="s">
        <v>46</v>
      </c>
      <c r="I66" s="137"/>
      <c r="J66" s="137"/>
      <c r="K66" s="50"/>
      <c r="L66" s="50"/>
      <c r="M66" s="27"/>
      <c r="N66" s="81">
        <f>N67</f>
        <v>564.12</v>
      </c>
      <c r="O66" s="1"/>
      <c r="P66" s="102"/>
      <c r="Q66" s="47"/>
    </row>
    <row r="67" spans="1:25" s="51" customFormat="1" ht="15">
      <c r="A67" s="27"/>
      <c r="B67" s="27"/>
      <c r="C67" s="27"/>
      <c r="D67" s="27"/>
      <c r="E67" s="46" t="s">
        <v>47</v>
      </c>
      <c r="F67" s="27"/>
      <c r="G67" s="46"/>
      <c r="H67" s="137" t="s">
        <v>46</v>
      </c>
      <c r="I67" s="137"/>
      <c r="J67" s="137"/>
      <c r="K67" s="50"/>
      <c r="L67" s="50"/>
      <c r="M67" s="27"/>
      <c r="N67" s="105">
        <v>564.12</v>
      </c>
      <c r="O67" s="89"/>
      <c r="P67" s="89"/>
      <c r="Q67" s="24"/>
      <c r="S67" s="47"/>
      <c r="U67" s="1"/>
    </row>
    <row r="68" spans="1:25" s="51" customFormat="1" ht="15">
      <c r="A68" s="27"/>
      <c r="B68" s="27"/>
      <c r="C68" s="27"/>
      <c r="D68" s="27"/>
      <c r="E68" s="98"/>
      <c r="F68" s="27"/>
      <c r="G68" s="98"/>
      <c r="H68" s="100"/>
      <c r="I68" s="100"/>
      <c r="J68" s="100"/>
      <c r="K68" s="99"/>
      <c r="L68" s="99"/>
      <c r="M68" s="27"/>
      <c r="N68" s="95"/>
      <c r="O68" s="1">
        <f>N58</f>
        <v>11420.45</v>
      </c>
      <c r="P68" s="89"/>
      <c r="Q68" s="24"/>
      <c r="S68" s="47"/>
      <c r="U68" s="1"/>
    </row>
    <row r="69" spans="1:25">
      <c r="A69" s="27"/>
      <c r="B69" s="27"/>
      <c r="C69" s="27"/>
      <c r="D69" s="27"/>
      <c r="E69" s="27"/>
      <c r="F69" s="27"/>
      <c r="G69" s="27"/>
      <c r="H69" s="137"/>
      <c r="I69" s="137"/>
      <c r="J69" s="137"/>
      <c r="K69" s="50"/>
      <c r="L69" s="50"/>
      <c r="M69" s="50"/>
      <c r="N69" s="84"/>
      <c r="O69" s="1"/>
      <c r="Q69" s="47"/>
    </row>
    <row r="70" spans="1:25" s="51" customFormat="1" ht="15">
      <c r="A70" s="27"/>
      <c r="B70" s="27"/>
      <c r="C70" s="27"/>
      <c r="D70" s="27"/>
      <c r="E70" s="27"/>
      <c r="F70" s="27"/>
      <c r="G70" s="27"/>
      <c r="H70" s="151" t="s">
        <v>55</v>
      </c>
      <c r="I70" s="154"/>
      <c r="J70" s="154"/>
      <c r="K70" s="153"/>
      <c r="L70" s="153"/>
      <c r="M70" s="27"/>
      <c r="N70" s="84"/>
      <c r="O70" s="45">
        <f>+O69+O68+O57+O35</f>
        <v>8824450.7600000016</v>
      </c>
      <c r="P70" s="102"/>
      <c r="Q70" s="107"/>
      <c r="R70" s="27"/>
      <c r="S70" s="27"/>
      <c r="T70" s="27"/>
      <c r="U70" s="27"/>
      <c r="V70" s="27"/>
      <c r="W70" s="27"/>
      <c r="X70" s="27"/>
      <c r="Y70" s="27"/>
    </row>
    <row r="71" spans="1:25" s="51" customFormat="1" ht="15">
      <c r="A71" s="151"/>
      <c r="B71" s="151"/>
      <c r="C71" s="151"/>
      <c r="D71" s="28"/>
      <c r="E71" s="28"/>
      <c r="F71" s="28"/>
      <c r="G71" s="23"/>
      <c r="H71" s="155" t="s">
        <v>80</v>
      </c>
      <c r="I71" s="155"/>
      <c r="J71" s="155"/>
      <c r="K71" s="155"/>
      <c r="L71" s="155"/>
      <c r="M71" s="27"/>
      <c r="N71" s="81"/>
      <c r="O71" s="95">
        <v>0</v>
      </c>
      <c r="P71" s="47"/>
      <c r="Q71" s="107"/>
      <c r="R71" s="27"/>
      <c r="S71" s="27"/>
      <c r="T71" s="27"/>
      <c r="U71" s="27"/>
      <c r="V71" s="27"/>
      <c r="W71" s="27"/>
      <c r="X71" s="27"/>
      <c r="Y71" s="27"/>
    </row>
    <row r="72" spans="1:25" s="51" customFormat="1" ht="15.75">
      <c r="A72" s="27"/>
      <c r="B72" s="27"/>
      <c r="C72" s="27"/>
      <c r="D72" s="27"/>
      <c r="E72" s="27"/>
      <c r="F72" s="27"/>
      <c r="G72" s="27"/>
      <c r="H72" s="143" t="s">
        <v>56</v>
      </c>
      <c r="I72" s="144"/>
      <c r="J72" s="144"/>
      <c r="K72" s="144"/>
      <c r="L72" s="144"/>
      <c r="M72" s="64"/>
      <c r="N72" s="104"/>
      <c r="O72" s="61">
        <f>O70-O71</f>
        <v>8824450.7600000016</v>
      </c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s="51" customFormat="1" ht="15.75" customHeight="1">
      <c r="A73" s="27"/>
      <c r="B73" s="27"/>
      <c r="C73" s="27"/>
      <c r="D73" s="27"/>
      <c r="E73" s="27"/>
      <c r="F73" s="64"/>
      <c r="G73" s="64"/>
      <c r="H73" s="143" t="s">
        <v>57</v>
      </c>
      <c r="I73" s="144"/>
      <c r="J73" s="144"/>
      <c r="K73" s="144"/>
      <c r="L73" s="144"/>
      <c r="M73" s="64"/>
      <c r="N73" s="104"/>
      <c r="O73" s="61">
        <f>O13-O72</f>
        <v>6811255.9899999965</v>
      </c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s="51" customFormat="1" ht="15">
      <c r="A74" s="27"/>
      <c r="B74" s="27"/>
      <c r="C74" s="27"/>
      <c r="D74" s="27"/>
      <c r="E74" s="27"/>
      <c r="F74" s="64"/>
      <c r="G74" s="64"/>
      <c r="H74" s="65"/>
      <c r="I74" s="66"/>
      <c r="J74" s="66"/>
      <c r="K74" s="66"/>
      <c r="L74" s="66"/>
      <c r="M74" s="27"/>
      <c r="N74" s="81"/>
      <c r="O74" s="1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s="51" customFormat="1" ht="15">
      <c r="A75" s="27"/>
      <c r="B75" s="27"/>
      <c r="C75" s="27"/>
      <c r="D75" s="27"/>
      <c r="E75" s="27"/>
      <c r="F75" s="27"/>
      <c r="G75" s="27"/>
      <c r="H75" s="156" t="s">
        <v>118</v>
      </c>
      <c r="I75" s="157"/>
      <c r="J75" s="157"/>
      <c r="K75" s="153"/>
      <c r="L75" s="153"/>
      <c r="M75" s="27"/>
      <c r="N75" s="81"/>
      <c r="O75" s="91">
        <v>6811255.9899999984</v>
      </c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s="51" customFormat="1" ht="15">
      <c r="A76" s="27"/>
      <c r="B76" s="27"/>
      <c r="C76" s="27"/>
      <c r="D76" s="27"/>
      <c r="E76" s="27"/>
      <c r="F76" s="27"/>
      <c r="G76" s="27"/>
      <c r="H76" s="65"/>
      <c r="I76" s="66"/>
      <c r="J76" s="66"/>
      <c r="K76" s="66"/>
      <c r="L76" s="66"/>
      <c r="M76" s="27"/>
      <c r="N76" s="81"/>
      <c r="O76" s="1">
        <f>O73-O75</f>
        <v>0</v>
      </c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s="51" customFormat="1" ht="15" customHeight="1">
      <c r="A77" s="27"/>
      <c r="B77" s="27"/>
      <c r="C77" s="27"/>
      <c r="D77" s="27"/>
      <c r="E77" s="27"/>
      <c r="F77" s="27"/>
      <c r="G77" s="27"/>
      <c r="H77" s="158" t="s">
        <v>58</v>
      </c>
      <c r="I77" s="159"/>
      <c r="J77" s="159"/>
      <c r="K77" s="159"/>
      <c r="L77" s="159"/>
      <c r="M77" s="27"/>
      <c r="N77" s="86"/>
      <c r="O77" s="1"/>
      <c r="P77" s="27"/>
      <c r="Q77" s="27"/>
      <c r="R77" s="92" t="s">
        <v>81</v>
      </c>
      <c r="S77" s="27"/>
      <c r="T77" s="27"/>
      <c r="U77" s="27"/>
      <c r="V77" s="27"/>
      <c r="W77" s="27"/>
      <c r="X77" s="27"/>
      <c r="Y77" s="27"/>
    </row>
    <row r="78" spans="1:25" s="51" customFormat="1" ht="15">
      <c r="A78" s="27"/>
      <c r="B78" s="27"/>
      <c r="C78" s="27"/>
      <c r="D78" s="27"/>
      <c r="E78" s="27"/>
      <c r="F78" s="27"/>
      <c r="G78" s="27"/>
      <c r="H78" s="152"/>
      <c r="I78" s="153"/>
      <c r="J78" s="153"/>
      <c r="K78" s="153"/>
      <c r="L78" s="153"/>
      <c r="M78" s="27"/>
      <c r="N78" s="81"/>
      <c r="O78" s="1"/>
      <c r="P78" s="27"/>
      <c r="Q78" s="27"/>
      <c r="R78" s="92" t="s">
        <v>82</v>
      </c>
      <c r="S78" s="27"/>
      <c r="T78" s="27"/>
      <c r="U78" s="27"/>
      <c r="V78" s="27"/>
      <c r="W78" s="27"/>
      <c r="X78" s="27"/>
      <c r="Y78" s="27"/>
    </row>
    <row r="79" spans="1:25" s="51" customFormat="1" ht="12.7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81"/>
      <c r="O79" s="1"/>
      <c r="P79" s="27"/>
      <c r="Q79" s="27"/>
      <c r="R79" s="92" t="s">
        <v>117</v>
      </c>
      <c r="S79" s="27"/>
      <c r="T79" s="27"/>
      <c r="U79" s="27"/>
      <c r="V79" s="27"/>
      <c r="W79" s="27"/>
      <c r="X79" s="27"/>
      <c r="Y79" s="27"/>
    </row>
    <row r="80" spans="1:25" s="51" customFormat="1" ht="12.7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81"/>
      <c r="O80" s="1"/>
      <c r="P80" s="27"/>
      <c r="Q80" s="27"/>
      <c r="R80" s="93"/>
      <c r="S80" s="27"/>
      <c r="T80" s="27"/>
      <c r="U80" s="27"/>
      <c r="V80" s="27"/>
      <c r="W80" s="27"/>
      <c r="X80" s="27"/>
      <c r="Y80" s="27"/>
    </row>
    <row r="81" spans="1:25" s="51" customFormat="1" ht="12.7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81"/>
      <c r="O81" s="1"/>
      <c r="P81" s="27"/>
      <c r="Q81" s="27"/>
      <c r="R81" s="93"/>
      <c r="S81" s="27"/>
      <c r="T81" s="27"/>
      <c r="U81" s="27"/>
      <c r="V81" s="27"/>
      <c r="W81" s="27"/>
      <c r="X81" s="27"/>
      <c r="Y81" s="27"/>
    </row>
    <row r="82" spans="1:25" s="51" customFormat="1" ht="12.7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81"/>
      <c r="O82" s="45"/>
      <c r="P82" s="27"/>
      <c r="Q82" s="27"/>
      <c r="R82" s="94" t="s">
        <v>3</v>
      </c>
      <c r="S82" s="67">
        <f>O13</f>
        <v>15635706.749999998</v>
      </c>
      <c r="T82" s="27"/>
      <c r="U82" s="27"/>
      <c r="V82" s="27"/>
      <c r="W82" s="27"/>
      <c r="X82" s="27"/>
      <c r="Y82" s="27"/>
    </row>
    <row r="83" spans="1:25" s="51" customFormat="1" ht="12.7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81"/>
      <c r="O83" s="1"/>
      <c r="P83" s="68"/>
      <c r="Q83" s="27"/>
      <c r="R83" s="93" t="s">
        <v>83</v>
      </c>
      <c r="S83" s="47">
        <f>O35</f>
        <v>8792428.9600000009</v>
      </c>
      <c r="T83" s="101">
        <f>S83/$S$86</f>
        <v>0.99637124157968571</v>
      </c>
      <c r="U83" s="27"/>
      <c r="V83" s="27"/>
      <c r="W83" s="27"/>
      <c r="X83" s="27"/>
      <c r="Y83" s="27"/>
    </row>
    <row r="84" spans="1:25" s="51" customFormat="1" ht="12.7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81"/>
      <c r="O84" s="1"/>
      <c r="P84" s="68"/>
      <c r="Q84" s="27"/>
      <c r="R84" s="93" t="s">
        <v>84</v>
      </c>
      <c r="S84" s="47">
        <f>O57</f>
        <v>20601.349999999999</v>
      </c>
      <c r="T84" s="101">
        <f>S84/$S$86</f>
        <v>2.3345758914971836E-3</v>
      </c>
      <c r="U84" s="27"/>
      <c r="V84" s="27"/>
      <c r="W84" s="27"/>
      <c r="X84" s="27"/>
      <c r="Y84" s="27"/>
    </row>
    <row r="85" spans="1:25" s="51" customFormat="1" ht="12.7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81"/>
      <c r="O85" s="1"/>
      <c r="P85" s="68"/>
      <c r="Q85" s="27"/>
      <c r="R85" s="93" t="s">
        <v>85</v>
      </c>
      <c r="S85" s="47">
        <f>O68</f>
        <v>11420.45</v>
      </c>
      <c r="T85" s="101">
        <f>S85/$S$86</f>
        <v>1.2941825288172383E-3</v>
      </c>
      <c r="U85" s="27"/>
      <c r="V85" s="27"/>
      <c r="W85" s="27"/>
      <c r="X85" s="27"/>
      <c r="Y85" s="27"/>
    </row>
    <row r="86" spans="1:25" s="51" customFormat="1" ht="12.75">
      <c r="A86" s="27"/>
      <c r="B86" s="27"/>
      <c r="C86" s="27"/>
      <c r="D86" s="27"/>
      <c r="E86" s="27"/>
      <c r="F86" s="27"/>
      <c r="G86" s="27"/>
      <c r="H86" s="149"/>
      <c r="I86" s="150"/>
      <c r="J86" s="150"/>
      <c r="K86" s="150"/>
      <c r="L86" s="150"/>
      <c r="M86" s="150"/>
      <c r="N86" s="81"/>
      <c r="O86" s="1"/>
      <c r="P86" s="68"/>
      <c r="Q86" s="27"/>
      <c r="R86" s="94" t="s">
        <v>86</v>
      </c>
      <c r="S86" s="47">
        <f>S83+S84+S85</f>
        <v>8824450.7599999998</v>
      </c>
      <c r="T86" s="101">
        <f>S86/$S$86</f>
        <v>1</v>
      </c>
      <c r="U86" s="27"/>
      <c r="V86" s="27"/>
      <c r="W86" s="27"/>
      <c r="X86" s="27"/>
      <c r="Y86" s="27"/>
    </row>
    <row r="87" spans="1:25" s="51" customFormat="1" ht="12.7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81"/>
      <c r="O87" s="1"/>
      <c r="P87" s="69"/>
      <c r="Q87" s="27"/>
      <c r="R87" s="94" t="s">
        <v>89</v>
      </c>
      <c r="S87" s="47">
        <f>O71</f>
        <v>0</v>
      </c>
      <c r="T87" s="27"/>
      <c r="U87" s="27"/>
      <c r="V87" s="27"/>
      <c r="W87" s="27"/>
      <c r="X87" s="27"/>
      <c r="Y87" s="27"/>
    </row>
    <row r="88" spans="1:25" s="51" customFormat="1" ht="12.75">
      <c r="A88" s="27"/>
      <c r="B88" s="27"/>
      <c r="C88" s="27"/>
      <c r="D88" s="27"/>
      <c r="E88" s="27"/>
      <c r="F88" s="27"/>
      <c r="G88" s="27"/>
      <c r="H88" s="149"/>
      <c r="I88" s="150"/>
      <c r="J88" s="150"/>
      <c r="K88" s="150"/>
      <c r="L88" s="150"/>
      <c r="M88" s="150"/>
      <c r="N88" s="81"/>
      <c r="O88" s="1"/>
      <c r="P88" s="27"/>
      <c r="Q88" s="27"/>
      <c r="R88" s="94" t="s">
        <v>87</v>
      </c>
      <c r="S88" s="67">
        <f>S86-S87</f>
        <v>8824450.7599999998</v>
      </c>
      <c r="T88" s="27"/>
      <c r="U88" s="27"/>
      <c r="V88" s="27"/>
      <c r="W88" s="27"/>
      <c r="X88" s="27"/>
      <c r="Y88" s="27"/>
    </row>
    <row r="89" spans="1:25" s="51" customFormat="1" ht="12.7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81"/>
      <c r="O89" s="45"/>
      <c r="P89" s="27"/>
      <c r="Q89" s="27"/>
      <c r="R89" s="94" t="s">
        <v>88</v>
      </c>
      <c r="S89" s="67">
        <f>S82-S88</f>
        <v>6811255.9899999984</v>
      </c>
      <c r="T89" s="27"/>
      <c r="U89" s="27"/>
      <c r="V89" s="27"/>
      <c r="W89" s="27"/>
      <c r="X89" s="27"/>
      <c r="Y89" s="27"/>
    </row>
    <row r="90" spans="1:25" s="51" customFormat="1" ht="12.75">
      <c r="A90" s="27"/>
      <c r="B90" s="149"/>
      <c r="C90" s="150"/>
      <c r="D90" s="150"/>
      <c r="E90" s="150"/>
      <c r="F90" s="150"/>
      <c r="G90" s="150"/>
      <c r="H90" s="27"/>
      <c r="I90" s="27"/>
      <c r="J90" s="27"/>
      <c r="K90" s="27"/>
      <c r="L90" s="27"/>
      <c r="M90" s="27"/>
      <c r="N90" s="81"/>
      <c r="O90" s="45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s="51" customFormat="1" ht="12.7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81"/>
      <c r="O91" s="1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s="51" customFormat="1" ht="12.7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81"/>
      <c r="O92" s="1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s="51" customFormat="1" ht="12.7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81"/>
      <c r="O93" s="1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s="51" customFormat="1" ht="12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1"/>
      <c r="O94" s="1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s="51" customFormat="1" ht="12.7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81"/>
      <c r="O95" s="1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s="51" customFormat="1" ht="12.7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81"/>
      <c r="O96" s="1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s="51" customFormat="1" ht="12.7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81"/>
      <c r="O97" s="1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s="51" customFormat="1" ht="12.7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81"/>
      <c r="O98" s="1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s="70" customFormat="1">
      <c r="A99" s="27"/>
      <c r="B99" s="27"/>
      <c r="C99" s="27"/>
      <c r="D99" s="27"/>
      <c r="E99" s="27"/>
      <c r="F99" s="27"/>
      <c r="G99" s="27"/>
      <c r="H99" s="28"/>
      <c r="I99" s="28"/>
      <c r="J99" s="28"/>
      <c r="K99" s="28"/>
      <c r="L99" s="28"/>
      <c r="M99" s="28"/>
      <c r="N99" s="82"/>
      <c r="O99" s="23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s="70" customForma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2"/>
      <c r="O100" s="23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s="70" customFormat="1">
      <c r="A101" s="28"/>
      <c r="B101" s="28"/>
      <c r="C101" s="28"/>
      <c r="D101" s="28"/>
      <c r="E101" s="28"/>
      <c r="F101" s="28"/>
      <c r="G101" s="28"/>
      <c r="N101" s="82"/>
      <c r="O101" s="71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s="70" customFormat="1">
      <c r="N102" s="82"/>
      <c r="O102" s="71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>
      <c r="A103" s="70"/>
      <c r="B103" s="70"/>
      <c r="C103" s="70"/>
      <c r="D103" s="70"/>
      <c r="E103" s="70"/>
      <c r="F103" s="70"/>
      <c r="G103" s="70"/>
    </row>
  </sheetData>
  <mergeCells count="66">
    <mergeCell ref="A11:H11"/>
    <mergeCell ref="G22:L22"/>
    <mergeCell ref="G23:L23"/>
    <mergeCell ref="G24:L24"/>
    <mergeCell ref="A12:J12"/>
    <mergeCell ref="A13:G13"/>
    <mergeCell ref="H15:L15"/>
    <mergeCell ref="H16:L16"/>
    <mergeCell ref="G28:L28"/>
    <mergeCell ref="H17:L17"/>
    <mergeCell ref="F18:F22"/>
    <mergeCell ref="G18:L18"/>
    <mergeCell ref="G19:L19"/>
    <mergeCell ref="G20:L20"/>
    <mergeCell ref="G21:L21"/>
    <mergeCell ref="A6:M6"/>
    <mergeCell ref="A7:M7"/>
    <mergeCell ref="A8:M8"/>
    <mergeCell ref="A9:M9"/>
    <mergeCell ref="A10:J10"/>
    <mergeCell ref="G29:L29"/>
    <mergeCell ref="G30:L30"/>
    <mergeCell ref="G31:L31"/>
    <mergeCell ref="G37:L37"/>
    <mergeCell ref="G32:L32"/>
    <mergeCell ref="G33:L33"/>
    <mergeCell ref="G34:L34"/>
    <mergeCell ref="H35:J35"/>
    <mergeCell ref="G36:L36"/>
    <mergeCell ref="B90:G90"/>
    <mergeCell ref="A71:C71"/>
    <mergeCell ref="H78:L78"/>
    <mergeCell ref="H86:M86"/>
    <mergeCell ref="H70:L70"/>
    <mergeCell ref="H71:L71"/>
    <mergeCell ref="H88:M88"/>
    <mergeCell ref="H73:L73"/>
    <mergeCell ref="H75:L75"/>
    <mergeCell ref="H77:L77"/>
    <mergeCell ref="N15:N17"/>
    <mergeCell ref="H72:L72"/>
    <mergeCell ref="G65:L65"/>
    <mergeCell ref="G58:L58"/>
    <mergeCell ref="H61:J61"/>
    <mergeCell ref="G62:L62"/>
    <mergeCell ref="H57:M57"/>
    <mergeCell ref="G50:L50"/>
    <mergeCell ref="H66:J66"/>
    <mergeCell ref="H67:J67"/>
    <mergeCell ref="H59:J59"/>
    <mergeCell ref="H45:J45"/>
    <mergeCell ref="H46:J46"/>
    <mergeCell ref="H60:J60"/>
    <mergeCell ref="H69:J69"/>
    <mergeCell ref="G63:L63"/>
    <mergeCell ref="G64:L64"/>
    <mergeCell ref="H49:J49"/>
    <mergeCell ref="H47:J47"/>
    <mergeCell ref="H48:J48"/>
    <mergeCell ref="H43:J43"/>
    <mergeCell ref="H44:J44"/>
    <mergeCell ref="G40:L40"/>
    <mergeCell ref="G41:L41"/>
    <mergeCell ref="G42:L42"/>
    <mergeCell ref="H51:J51"/>
    <mergeCell ref="H52:J5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2016-02-04T19:17:24Z</dcterms:modified>
</cp:coreProperties>
</file>