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1"/>
  </bookViews>
  <sheets>
    <sheet name="EJE MES DICIEMBRE 2012" sheetId="1" r:id="rId1"/>
    <sheet name="RESUMEN" sheetId="2" r:id="rId2"/>
  </sheet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F101" i="1"/>
  <c r="G24" i="2"/>
  <c r="G23"/>
  <c r="E92" i="1"/>
  <c r="E91" s="1"/>
  <c r="F94" s="1"/>
  <c r="E85"/>
  <c r="E83"/>
  <c r="E81"/>
  <c r="E76"/>
  <c r="E74"/>
  <c r="E72"/>
  <c r="E65"/>
  <c r="E32" s="1"/>
  <c r="F70" s="1"/>
  <c r="E54"/>
  <c r="E51"/>
  <c r="E48"/>
  <c r="E45"/>
  <c r="E42"/>
  <c r="E38"/>
  <c r="E33"/>
  <c r="E27"/>
  <c r="E22"/>
  <c r="E20"/>
  <c r="E18"/>
  <c r="E16"/>
  <c r="F12"/>
  <c r="E15" l="1"/>
  <c r="F31" s="1"/>
  <c r="E71"/>
  <c r="F90" s="1"/>
  <c r="G25" i="2"/>
  <c r="F96" i="1" l="1"/>
  <c r="F98" s="1"/>
  <c r="G28" i="2" l="1"/>
  <c r="G29" s="1"/>
  <c r="F99" i="1"/>
</calcChain>
</file>

<file path=xl/sharedStrings.xml><?xml version="1.0" encoding="utf-8"?>
<sst xmlns="http://schemas.openxmlformats.org/spreadsheetml/2006/main" count="111" uniqueCount="105">
  <si>
    <t>Oficina Presidencial de Tecnologías de la Información y Comunicación (OPTIC)</t>
  </si>
  <si>
    <t>Ejecución de Presupuestaria</t>
  </si>
  <si>
    <t>Período del 01 al 31 de Diciembre 2012</t>
  </si>
  <si>
    <t xml:space="preserve">Valores expresados en RD$ </t>
  </si>
  <si>
    <t>BALANCE DISPONIBLE PARA COMPROMISOS PENDIENTES AL 30/11/2012</t>
  </si>
  <si>
    <t>TOTAL INGRESOS POR PRESUPUESTO MES DE DICIEMBRE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</si>
  <si>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</si>
  <si>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</si>
  <si>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</si>
  <si>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</si>
  <si>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</si>
  <si>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</si>
  <si>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</si>
  <si>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</si>
  <si>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</si>
  <si>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</si>
  <si>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</si>
  <si>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</si>
  <si>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</si>
  <si>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</si>
  <si>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Gratificaciones y bonificaciones</t>
  </si>
  <si>
    <t>Regalía Pascual</t>
  </si>
  <si>
    <t>Bonificaciónes</t>
  </si>
  <si>
    <t>Prestaciones laborales</t>
  </si>
  <si>
    <t>Pago de vacaciones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</si>
  <si>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</si>
  <si>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</si>
  <si>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</si>
  <si>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</si>
  <si>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</si>
  <si>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</si>
  <si>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</si>
  <si>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Servicio teléfonos de larga distancia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</si>
  <si>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</si>
  <si>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</si>
  <si>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</si>
  <si>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</si>
  <si>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</si>
  <si>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</si>
  <si>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Lavandera limpieza e higienes</t>
  </si>
  <si>
    <t>Publicidad, impresión propaganda</t>
  </si>
  <si>
    <t>Publicidad y propaganda</t>
  </si>
  <si>
    <t>Impresión y encuadernación</t>
  </si>
  <si>
    <t>Transporte y almacenaje</t>
  </si>
  <si>
    <t>Pasajes</t>
  </si>
  <si>
    <t>Fletes</t>
  </si>
  <si>
    <t>Alquileres</t>
  </si>
  <si>
    <t>Edificios y locales</t>
  </si>
  <si>
    <t xml:space="preserve">Otros alquileres </t>
  </si>
  <si>
    <t>Seguros</t>
  </si>
  <si>
    <t>Seguros bienes muebles</t>
  </si>
  <si>
    <t>Seguros de persona</t>
  </si>
  <si>
    <t>Conservación, rep. menores y construciones temporales</t>
  </si>
  <si>
    <t>Obras menores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</si>
  <si>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</si>
  <si>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</si>
  <si>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</si>
  <si>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</si>
  <si>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</si>
  <si>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</si>
  <si>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</si>
  <si>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</si>
  <si>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</si>
  <si>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</si>
  <si>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Textiles y cestuarios</t>
  </si>
  <si>
    <t>Prenda de vestir</t>
  </si>
  <si>
    <t>Productos de papel, y cartón e impresos</t>
  </si>
  <si>
    <t>Papel de escritorio</t>
  </si>
  <si>
    <t>Productos de papel y cartón</t>
  </si>
  <si>
    <t>Productos de artes graficas</t>
  </si>
  <si>
    <t>Libros, revistas y Periódicos</t>
  </si>
  <si>
    <t>Combustibles, lubricantes, productos químicos y conexos</t>
  </si>
  <si>
    <t>Combustibles y lubricantes</t>
  </si>
  <si>
    <t>36</t>
  </si>
  <si>
    <t>Productos minerales metalicos y no metalicos</t>
  </si>
  <si>
    <t>Productos metalicos</t>
  </si>
  <si>
    <t>Productos y útiles varios</t>
  </si>
  <si>
    <t>Útiles de escritorios, oficina  y enseñanza</t>
  </si>
  <si>
    <t>Útiles de cocina y comedor</t>
  </si>
  <si>
    <t>Productos eléctricos y afines</t>
  </si>
  <si>
    <t>Materiales y útiles relacionados con informática</t>
  </si>
  <si>
    <t>Total Materiales y Suministros</t>
  </si>
  <si>
    <t>04</t>
  </si>
  <si>
    <t>TRANSFERENCIAS CORRIENTES</t>
  </si>
  <si>
    <t>Transferencias corrientes al sector privado</t>
  </si>
  <si>
    <t>Becas y viajes de estudio</t>
  </si>
  <si>
    <t>Total transferencias corrientes</t>
  </si>
  <si>
    <t>Total de gastos del mes</t>
  </si>
  <si>
    <t>Menos: Retenciones por pagar</t>
  </si>
  <si>
    <t>Total de desembolsos</t>
  </si>
  <si>
    <t>BALANCE DISPONIBLE AL CORTE</t>
  </si>
  <si>
    <t>BCE NETO AL 31/12/2012</t>
  </si>
  <si>
    <t>DEPARTAMENTO ADMINISTRATIVO FINANCIERO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</si>
  <si>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</si>
  <si>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</si>
  <si>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</si>
  <si>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</si>
  <si>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</si>
  <si>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</si>
  <si>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</si>
  <si>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</si>
  <si>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</si>
  <si>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 xml:space="preserve"> - Balance disponible al 30/11/2012</t>
  </si>
  <si>
    <t>BALANCE  DISPONIBLE AL 31/12/2012</t>
  </si>
  <si>
    <t>Del 1ro. de diciembre al 31 de  2012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</si>
</sst>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ont="0" applyFill="0" applyBorder="0" applyProtection="0">
      <alignment wrapText="1"/>
    </xf>
    <xf numFmtId="165" fontId="8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0" fillId="0" borderId="0" xfId="0" applyFont="1"/>
    <xf numFmtId="43" fontId="1" fillId="0" borderId="0" xfId="1" applyFont="1"/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43" fontId="0" fillId="0" borderId="0" xfId="1" applyFont="1"/>
    <xf numFmtId="0" fontId="2" fillId="0" borderId="0" xfId="0" applyFont="1"/>
    <xf numFmtId="0" fontId="4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8" fillId="0" borderId="0" xfId="2" applyFont="1">
      <alignment wrapText="1"/>
    </xf>
    <xf numFmtId="165" fontId="8" fillId="0" borderId="0" xfId="3" applyFont="1"/>
    <xf numFmtId="0" fontId="9" fillId="0" borderId="0" xfId="2" applyFont="1" applyBorder="1" applyAlignment="1">
      <alignment horizontal="center" wrapText="1"/>
    </xf>
    <xf numFmtId="0" fontId="10" fillId="0" borderId="0" xfId="2" applyFont="1" applyBorder="1" applyAlignment="1">
      <alignment wrapText="1"/>
    </xf>
    <xf numFmtId="0" fontId="8" fillId="0" borderId="0" xfId="4" applyAlignment="1">
      <alignment horizontal="left"/>
    </xf>
    <xf numFmtId="0" fontId="8" fillId="0" borderId="0" xfId="4" applyFont="1"/>
    <xf numFmtId="0" fontId="8" fillId="0" borderId="0" xfId="4" applyBorder="1" applyAlignment="1">
      <alignment horizontal="left"/>
    </xf>
    <xf numFmtId="0" fontId="8" fillId="0" borderId="0" xfId="4" applyFont="1" applyBorder="1"/>
    <xf numFmtId="165" fontId="8" fillId="0" borderId="0" xfId="3" applyFont="1" applyBorder="1"/>
    <xf numFmtId="0" fontId="11" fillId="0" borderId="0" xfId="4" applyFont="1" applyAlignment="1">
      <alignment horizontal="center"/>
    </xf>
    <xf numFmtId="0" fontId="8" fillId="0" borderId="0" xfId="4" applyBorder="1"/>
    <xf numFmtId="0" fontId="10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4" fontId="12" fillId="0" borderId="0" xfId="4" applyNumberFormat="1" applyFont="1" applyBorder="1"/>
    <xf numFmtId="0" fontId="12" fillId="0" borderId="0" xfId="4" applyFont="1" applyBorder="1"/>
    <xf numFmtId="4" fontId="12" fillId="0" borderId="3" xfId="4" applyNumberFormat="1" applyFont="1" applyBorder="1"/>
    <xf numFmtId="4" fontId="9" fillId="0" borderId="0" xfId="4" applyNumberFormat="1" applyFont="1" applyBorder="1"/>
    <xf numFmtId="0" fontId="12" fillId="0" borderId="0" xfId="2" applyFont="1">
      <alignment wrapText="1"/>
    </xf>
    <xf numFmtId="0" fontId="9" fillId="0" borderId="0" xfId="4" applyFont="1" applyBorder="1"/>
    <xf numFmtId="4" fontId="9" fillId="0" borderId="2" xfId="4" applyNumberFormat="1" applyFont="1" applyBorder="1"/>
    <xf numFmtId="0" fontId="10" fillId="0" borderId="0" xfId="4" applyFont="1" applyBorder="1"/>
    <xf numFmtId="4" fontId="10" fillId="0" borderId="0" xfId="4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2" applyFont="1" applyAlignment="1">
      <alignment horizontal="left" wrapText="1"/>
    </xf>
    <xf numFmtId="0" fontId="10" fillId="0" borderId="0" xfId="2" applyFont="1" applyAlignment="1">
      <alignment horizontal="center" wrapText="1"/>
    </xf>
    <xf numFmtId="0" fontId="10" fillId="0" borderId="0" xfId="4" applyFont="1" applyAlignment="1">
      <alignment horizontal="center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9" fillId="0" borderId="0" xfId="2" applyFont="1" applyAlignment="1">
      <alignment horizontal="center" wrapText="1"/>
    </xf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104775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266824" cy="695325"/>
        </a:xfrm>
        <a:prstGeom prst="rect">
          <a:avLst/>
        </a:prstGeom>
      </xdr:spPr>
    </xdr:pic>
    <xdr:clientData/>
  </xdr:twoCellAnchor>
  <xdr:twoCellAnchor editAs="oneCell">
    <xdr:from>
      <xdr:col>4</xdr:col>
      <xdr:colOff>933449</xdr:colOff>
      <xdr:row>0</xdr:row>
      <xdr:rowOff>104776</xdr:rowOff>
    </xdr:from>
    <xdr:to>
      <xdr:col>5</xdr:col>
      <xdr:colOff>571500</xdr:colOff>
      <xdr:row>3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486524" y="104776"/>
          <a:ext cx="752476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56</xdr:row>
      <xdr:rowOff>66674</xdr:rowOff>
    </xdr:from>
    <xdr:to>
      <xdr:col>3</xdr:col>
      <xdr:colOff>104775</xdr:colOff>
      <xdr:row>60</xdr:row>
      <xdr:rowOff>28574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2668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361949</xdr:colOff>
      <xdr:row>56</xdr:row>
      <xdr:rowOff>85726</xdr:rowOff>
    </xdr:from>
    <xdr:to>
      <xdr:col>5</xdr:col>
      <xdr:colOff>1114425</xdr:colOff>
      <xdr:row>59</xdr:row>
      <xdr:rowOff>161925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7029449" y="11306176"/>
          <a:ext cx="752476" cy="6476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6"/>
  <sheetViews>
    <sheetView topLeftCell="A64" workbookViewId="0">
      <selection activeCell="H105" sqref="H105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8.7109375" style="1" customWidth="1"/>
    <col min="5" max="5" width="16.7109375" style="2" customWidth="1"/>
    <col min="6" max="6" width="20.42578125" style="17" customWidth="1"/>
  </cols>
  <sheetData>
    <row r="1" spans="1:6">
      <c r="B1" s="55"/>
      <c r="C1" s="55"/>
      <c r="F1" s="56"/>
    </row>
    <row r="2" spans="1:6">
      <c r="B2" s="55"/>
      <c r="C2" s="55"/>
      <c r="F2" s="56"/>
    </row>
    <row r="3" spans="1:6">
      <c r="B3" s="55"/>
      <c r="C3" s="55"/>
      <c r="F3" s="56"/>
    </row>
    <row r="4" spans="1:6">
      <c r="B4" s="55"/>
      <c r="C4" s="55"/>
      <c r="F4" s="56"/>
    </row>
    <row r="5" spans="1:6" ht="18.75">
      <c r="A5" s="57" t="s">
        <v>0</v>
      </c>
      <c r="B5" s="57"/>
      <c r="C5" s="57"/>
      <c r="D5" s="57"/>
      <c r="E5" s="57"/>
      <c r="F5" s="57"/>
    </row>
    <row r="6" spans="1:6" ht="15.75">
      <c r="A6" s="58" t="s">
        <v>1</v>
      </c>
      <c r="B6" s="58"/>
      <c r="C6" s="58"/>
      <c r="D6" s="58"/>
      <c r="E6" s="58"/>
      <c r="F6" s="58"/>
    </row>
    <row r="7" spans="1:6">
      <c r="A7" s="59" t="s">
        <v>2</v>
      </c>
      <c r="B7" s="59"/>
      <c r="C7" s="59"/>
      <c r="D7" s="59"/>
      <c r="E7" s="59"/>
      <c r="F7" s="59"/>
    </row>
    <row r="8" spans="1:6" ht="15.75" thickBot="1">
      <c r="A8" s="54" t="s">
        <v>3</v>
      </c>
      <c r="B8" s="54"/>
      <c r="C8" s="54"/>
      <c r="D8" s="54"/>
      <c r="E8" s="54"/>
      <c r="F8" s="54"/>
    </row>
    <row r="9" spans="1:6" ht="16.5" thickTop="1">
      <c r="A9" s="3"/>
      <c r="B9" s="3"/>
      <c r="C9" s="3"/>
      <c r="D9" s="4"/>
      <c r="E9" s="5"/>
      <c r="F9" s="6"/>
    </row>
    <row r="10" spans="1:6" ht="15.75">
      <c r="A10" s="3" t="s">
        <v>4</v>
      </c>
      <c r="B10" s="3"/>
      <c r="C10" s="3"/>
      <c r="D10" s="3"/>
      <c r="E10" s="6"/>
      <c r="F10" s="6">
        <v>47971569.719999991</v>
      </c>
    </row>
    <row r="11" spans="1:6" ht="15.75">
      <c r="A11" s="3" t="s">
        <v>5</v>
      </c>
      <c r="B11" s="3"/>
      <c r="C11" s="3"/>
      <c r="D11" s="3"/>
      <c r="E11" s="6"/>
      <c r="F11" s="6">
        <v>10001315.030000009</v>
      </c>
    </row>
    <row r="12" spans="1:6" ht="16.5" thickBot="1">
      <c r="A12" s="4" t="s">
        <v>6</v>
      </c>
      <c r="B12" s="3"/>
      <c r="C12" s="3"/>
      <c r="D12" s="4"/>
      <c r="E12" s="7"/>
      <c r="F12" s="8">
        <f>SUM(F10:F11)</f>
        <v>57972884.75</v>
      </c>
    </row>
    <row r="13" spans="1:6" ht="16.5" thickTop="1">
      <c r="A13" s="3"/>
      <c r="B13" s="3"/>
      <c r="C13" s="3"/>
      <c r="D13" s="9" t="s">
        <v>7</v>
      </c>
      <c r="E13" s="6"/>
      <c r="F13" s="6"/>
    </row>
    <row r="14" spans="1:6" ht="15.75">
      <c r="A14" s="10" t="s">
        <v>8</v>
      </c>
      <c r="B14" s="10" t="s">
        <v>9</v>
      </c>
      <c r="C14" s="10" t="s">
        <v>10</v>
      </c>
      <c r="D14" s="9" t="s">
        <v>11</v>
      </c>
      <c r="E14" s="6"/>
      <c r="F14" s="6"/>
    </row>
    <row r="15" spans="1:6" ht="15.75">
      <c r="A15" s="11" t="s">
        <v>12</v>
      </c>
      <c r="B15" s="3"/>
      <c r="C15" s="3"/>
      <c r="D15" s="12" t="s">
        <v>13</v>
      </c>
      <c r="E15" s="5">
        <f>+E16+E18+E20+E22+E27</f>
        <v>10373329.74</v>
      </c>
      <c r="F15" s="6"/>
    </row>
    <row r="16" spans="1:6" ht="15.75">
      <c r="A16" s="13"/>
      <c r="B16" s="4">
        <v>11</v>
      </c>
      <c r="C16" s="3"/>
      <c r="D16" s="14" t="s">
        <v>14</v>
      </c>
      <c r="E16" s="5">
        <f>+E17</f>
        <v>5036351.2</v>
      </c>
      <c r="F16" s="6"/>
    </row>
    <row r="17" spans="1:11" ht="15.75">
      <c r="A17" s="13"/>
      <c r="B17" s="3"/>
      <c r="C17" s="3">
        <v>111</v>
      </c>
      <c r="D17" s="15" t="s">
        <v>15</v>
      </c>
      <c r="E17" s="6">
        <v>5036351.2</v>
      </c>
      <c r="F17" s="6"/>
    </row>
    <row r="18" spans="1:11" s="17" customFormat="1" ht="15.75">
      <c r="A18" s="13"/>
      <c r="B18" s="4">
        <v>15</v>
      </c>
      <c r="C18" s="3"/>
      <c r="D18" s="16" t="s">
        <v>16</v>
      </c>
      <c r="E18" s="5">
        <f>+E19</f>
        <v>498686.97</v>
      </c>
      <c r="F18" s="6"/>
      <c r="G18"/>
      <c r="H18"/>
      <c r="I18"/>
      <c r="J18"/>
      <c r="K18"/>
    </row>
    <row r="19" spans="1:11" s="17" customFormat="1" ht="15.75">
      <c r="A19" s="13"/>
      <c r="B19" s="3"/>
      <c r="C19" s="3">
        <v>151</v>
      </c>
      <c r="D19" s="15" t="s">
        <v>17</v>
      </c>
      <c r="E19" s="17">
        <v>498686.97</v>
      </c>
      <c r="F19" s="6"/>
      <c r="G19"/>
      <c r="H19"/>
      <c r="I19"/>
      <c r="J19"/>
      <c r="K19"/>
    </row>
    <row r="20" spans="1:11" s="17" customFormat="1" ht="15.75">
      <c r="A20" s="13"/>
      <c r="B20" s="4">
        <v>16</v>
      </c>
      <c r="C20" s="3"/>
      <c r="D20" s="16" t="s">
        <v>18</v>
      </c>
      <c r="E20" s="5">
        <f>SUM(E21:E21)</f>
        <v>44250</v>
      </c>
      <c r="F20" s="6"/>
      <c r="G20"/>
      <c r="H20"/>
      <c r="I20"/>
      <c r="J20"/>
      <c r="K20"/>
    </row>
    <row r="21" spans="1:11" s="17" customFormat="1" ht="15.75">
      <c r="A21" s="13"/>
      <c r="B21" s="3"/>
      <c r="C21" s="3">
        <v>162</v>
      </c>
      <c r="D21" s="15" t="s">
        <v>19</v>
      </c>
      <c r="E21" s="17">
        <v>44250</v>
      </c>
      <c r="F21" s="6"/>
      <c r="G21"/>
      <c r="H21"/>
      <c r="I21"/>
      <c r="J21"/>
      <c r="K21"/>
    </row>
    <row r="22" spans="1:11" s="17" customFormat="1" ht="15.75">
      <c r="A22" s="13"/>
      <c r="B22" s="4">
        <v>18</v>
      </c>
      <c r="C22" s="3"/>
      <c r="D22" s="16" t="s">
        <v>20</v>
      </c>
      <c r="E22" s="5">
        <f>SUM(E23:E26)</f>
        <v>4254760.7300000004</v>
      </c>
      <c r="F22" s="6"/>
      <c r="G22"/>
      <c r="H22"/>
      <c r="I22"/>
      <c r="J22"/>
      <c r="K22"/>
    </row>
    <row r="23" spans="1:11" s="17" customFormat="1" ht="15.75">
      <c r="A23" s="13"/>
      <c r="B23" s="3"/>
      <c r="C23" s="3">
        <v>181</v>
      </c>
      <c r="D23" s="15" t="s">
        <v>21</v>
      </c>
      <c r="E23" s="17">
        <v>2885742.66</v>
      </c>
      <c r="F23" s="6"/>
      <c r="G23"/>
      <c r="H23"/>
      <c r="I23"/>
      <c r="J23"/>
      <c r="K23"/>
    </row>
    <row r="24" spans="1:11" s="17" customFormat="1" ht="15.75">
      <c r="A24" s="13"/>
      <c r="B24" s="3"/>
      <c r="C24" s="3">
        <v>182</v>
      </c>
      <c r="D24" s="15" t="s">
        <v>22</v>
      </c>
      <c r="E24" s="6">
        <v>281500</v>
      </c>
      <c r="F24" s="6"/>
      <c r="G24"/>
      <c r="H24"/>
      <c r="I24"/>
      <c r="J24"/>
      <c r="K24"/>
    </row>
    <row r="25" spans="1:11" s="17" customFormat="1" ht="15.75">
      <c r="A25" s="3"/>
      <c r="B25" s="3"/>
      <c r="C25" s="3">
        <v>183</v>
      </c>
      <c r="D25" s="15" t="s">
        <v>23</v>
      </c>
      <c r="E25" s="17">
        <v>839196.77</v>
      </c>
      <c r="F25" s="6"/>
      <c r="G25"/>
      <c r="H25"/>
      <c r="I25"/>
      <c r="J25"/>
      <c r="K25"/>
    </row>
    <row r="26" spans="1:11" ht="15.75">
      <c r="A26" s="3"/>
      <c r="B26" s="3"/>
      <c r="C26" s="3">
        <v>184</v>
      </c>
      <c r="D26" s="15" t="s">
        <v>24</v>
      </c>
      <c r="E26" s="17">
        <v>248321.3</v>
      </c>
      <c r="F26" s="6"/>
    </row>
    <row r="27" spans="1:11" ht="15.75">
      <c r="A27" s="3"/>
      <c r="B27" s="4">
        <v>19</v>
      </c>
      <c r="C27" s="4"/>
      <c r="D27" s="16" t="s">
        <v>25</v>
      </c>
      <c r="E27" s="5">
        <f>SUM(E28:E29)</f>
        <v>539280.84</v>
      </c>
      <c r="F27" s="6"/>
    </row>
    <row r="28" spans="1:11" ht="15.75">
      <c r="A28" s="3"/>
      <c r="B28" s="3"/>
      <c r="C28" s="3">
        <v>191</v>
      </c>
      <c r="D28" s="15" t="s">
        <v>26</v>
      </c>
      <c r="E28" s="17">
        <v>269538.98</v>
      </c>
      <c r="F28" s="6"/>
    </row>
    <row r="29" spans="1:11" ht="15.75">
      <c r="A29" s="3"/>
      <c r="B29" s="3"/>
      <c r="C29" s="3">
        <v>192</v>
      </c>
      <c r="D29" s="15" t="s">
        <v>27</v>
      </c>
      <c r="E29" s="17">
        <v>269741.86</v>
      </c>
      <c r="F29" s="6"/>
    </row>
    <row r="30" spans="1:11" ht="15.75">
      <c r="A30" s="3"/>
      <c r="B30" s="3"/>
      <c r="C30" s="3"/>
      <c r="D30" s="15"/>
      <c r="E30" s="17"/>
      <c r="F30" s="6"/>
    </row>
    <row r="31" spans="1:11" s="18" customFormat="1" ht="15.75">
      <c r="A31" s="4"/>
      <c r="B31" s="4"/>
      <c r="C31" s="4"/>
      <c r="D31" s="5" t="s">
        <v>28</v>
      </c>
      <c r="E31" s="5"/>
      <c r="F31" s="5">
        <f>+E15</f>
        <v>10373329.74</v>
      </c>
    </row>
    <row r="32" spans="1:11" s="18" customFormat="1" ht="15.75">
      <c r="A32" s="11" t="s">
        <v>29</v>
      </c>
      <c r="B32" s="4"/>
      <c r="C32" s="4"/>
      <c r="D32" s="19" t="s">
        <v>30</v>
      </c>
      <c r="E32" s="5">
        <f>+E33+E38+E42+E45+E48+E51+E54+E65</f>
        <v>5703228.8300000001</v>
      </c>
      <c r="F32" s="5"/>
    </row>
    <row r="33" spans="1:11" s="18" customFormat="1" ht="15.75">
      <c r="A33" s="11"/>
      <c r="B33" s="4">
        <v>21</v>
      </c>
      <c r="C33" s="4"/>
      <c r="D33" s="19" t="s">
        <v>31</v>
      </c>
      <c r="E33" s="5">
        <f>SUM(E34:E37)</f>
        <v>621071.16</v>
      </c>
      <c r="F33" s="5"/>
    </row>
    <row r="34" spans="1:11" s="18" customFormat="1" ht="15.75">
      <c r="A34" s="11"/>
      <c r="B34" s="4"/>
      <c r="C34" s="3">
        <v>212</v>
      </c>
      <c r="D34" s="15" t="s">
        <v>32</v>
      </c>
      <c r="E34" s="17">
        <v>187787.69</v>
      </c>
      <c r="F34" s="5"/>
    </row>
    <row r="35" spans="1:11" ht="15.75">
      <c r="A35" s="3"/>
      <c r="B35" s="3"/>
      <c r="C35" s="3">
        <v>213</v>
      </c>
      <c r="D35" s="15" t="s">
        <v>33</v>
      </c>
      <c r="E35" s="17">
        <v>224129.1</v>
      </c>
      <c r="F35" s="6"/>
    </row>
    <row r="36" spans="1:11" ht="15.75">
      <c r="A36" s="3"/>
      <c r="B36" s="3"/>
      <c r="C36" s="3">
        <v>214</v>
      </c>
      <c r="D36" s="15" t="s">
        <v>34</v>
      </c>
      <c r="E36" s="17">
        <v>5289.6</v>
      </c>
      <c r="F36" s="6"/>
    </row>
    <row r="37" spans="1:11" ht="15.75">
      <c r="A37" s="3"/>
      <c r="B37" s="3"/>
      <c r="C37" s="3">
        <v>215</v>
      </c>
      <c r="D37" s="15" t="s">
        <v>35</v>
      </c>
      <c r="E37" s="2">
        <v>203864.77</v>
      </c>
      <c r="F37" s="6"/>
    </row>
    <row r="38" spans="1:11" ht="15.75">
      <c r="A38" s="3"/>
      <c r="B38" s="4">
        <v>22</v>
      </c>
      <c r="C38" s="3"/>
      <c r="D38" s="16" t="s">
        <v>36</v>
      </c>
      <c r="E38" s="5">
        <f>SUM(E39:E41)</f>
        <v>503615.74</v>
      </c>
      <c r="F38" s="6"/>
    </row>
    <row r="39" spans="1:11" ht="15.75">
      <c r="A39" s="3"/>
      <c r="B39" s="3"/>
      <c r="C39" s="3">
        <v>221</v>
      </c>
      <c r="D39" s="15" t="s">
        <v>37</v>
      </c>
      <c r="E39" s="6">
        <v>495153.49</v>
      </c>
      <c r="F39" s="6"/>
    </row>
    <row r="40" spans="1:11" ht="15.75">
      <c r="A40" s="3"/>
      <c r="B40" s="3"/>
      <c r="C40" s="3">
        <v>222</v>
      </c>
      <c r="D40" s="15" t="s">
        <v>38</v>
      </c>
      <c r="E40" s="17">
        <v>5641.5</v>
      </c>
      <c r="F40" s="6"/>
    </row>
    <row r="41" spans="1:11" s="17" customFormat="1" ht="15.75">
      <c r="A41" s="3"/>
      <c r="B41" s="3"/>
      <c r="C41" s="3">
        <v>223</v>
      </c>
      <c r="D41" s="15" t="s">
        <v>39</v>
      </c>
      <c r="E41" s="17">
        <v>2820.75</v>
      </c>
      <c r="F41" s="6"/>
      <c r="G41"/>
      <c r="H41"/>
      <c r="I41"/>
      <c r="J41"/>
      <c r="K41"/>
    </row>
    <row r="42" spans="1:11" s="17" customFormat="1" ht="15.75">
      <c r="A42" s="3"/>
      <c r="B42" s="4">
        <v>23</v>
      </c>
      <c r="C42" s="3"/>
      <c r="D42" s="20" t="s">
        <v>40</v>
      </c>
      <c r="E42" s="5">
        <f>SUM(E43:E44)</f>
        <v>272432.56</v>
      </c>
      <c r="F42" s="6"/>
      <c r="G42"/>
      <c r="H42"/>
      <c r="I42"/>
      <c r="J42"/>
      <c r="K42"/>
    </row>
    <row r="43" spans="1:11" s="17" customFormat="1" ht="15.75">
      <c r="A43" s="3"/>
      <c r="B43" s="3"/>
      <c r="C43" s="3">
        <v>231</v>
      </c>
      <c r="D43" s="21" t="s">
        <v>41</v>
      </c>
      <c r="E43" s="6">
        <v>213494.76</v>
      </c>
      <c r="F43" s="6"/>
      <c r="G43"/>
      <c r="H43"/>
      <c r="I43"/>
      <c r="J43"/>
      <c r="K43"/>
    </row>
    <row r="44" spans="1:11" s="17" customFormat="1" ht="15.75">
      <c r="A44" s="3"/>
      <c r="B44" s="3"/>
      <c r="C44" s="3">
        <v>232</v>
      </c>
      <c r="D44" s="21" t="s">
        <v>42</v>
      </c>
      <c r="E44" s="6">
        <v>58937.8</v>
      </c>
      <c r="F44" s="6"/>
      <c r="G44"/>
      <c r="H44"/>
      <c r="I44"/>
      <c r="J44"/>
      <c r="K44"/>
    </row>
    <row r="45" spans="1:11" s="17" customFormat="1" ht="15.75">
      <c r="A45" s="3"/>
      <c r="B45" s="4">
        <v>25</v>
      </c>
      <c r="C45" s="3"/>
      <c r="D45" s="20" t="s">
        <v>43</v>
      </c>
      <c r="E45" s="5">
        <f>SUM(E46:E47)</f>
        <v>74929.52</v>
      </c>
      <c r="F45" s="6"/>
      <c r="G45"/>
      <c r="H45"/>
      <c r="I45"/>
      <c r="J45"/>
      <c r="K45"/>
    </row>
    <row r="46" spans="1:11" s="17" customFormat="1" ht="15.75">
      <c r="A46" s="3"/>
      <c r="B46" s="3"/>
      <c r="C46" s="3">
        <v>251</v>
      </c>
      <c r="D46" s="21" t="s">
        <v>44</v>
      </c>
      <c r="E46" s="17">
        <v>12429.52</v>
      </c>
      <c r="F46" s="6"/>
      <c r="G46"/>
      <c r="H46"/>
      <c r="I46"/>
      <c r="J46"/>
      <c r="K46"/>
    </row>
    <row r="47" spans="1:11" s="17" customFormat="1" ht="15.75">
      <c r="A47" s="3"/>
      <c r="B47" s="3"/>
      <c r="C47" s="3">
        <v>252</v>
      </c>
      <c r="D47" s="21" t="s">
        <v>45</v>
      </c>
      <c r="E47" s="17">
        <v>62500</v>
      </c>
      <c r="F47" s="6"/>
      <c r="G47"/>
      <c r="H47"/>
      <c r="I47"/>
      <c r="J47"/>
      <c r="K47"/>
    </row>
    <row r="48" spans="1:11" s="17" customFormat="1" ht="15.75">
      <c r="A48" s="3"/>
      <c r="B48" s="4">
        <v>26</v>
      </c>
      <c r="C48" s="3"/>
      <c r="D48" s="20" t="s">
        <v>46</v>
      </c>
      <c r="E48" s="5">
        <f>SUM(E49:E50)</f>
        <v>668644.87</v>
      </c>
      <c r="F48" s="6"/>
      <c r="G48"/>
      <c r="H48"/>
      <c r="I48"/>
      <c r="J48"/>
      <c r="K48"/>
    </row>
    <row r="49" spans="1:11" s="17" customFormat="1" ht="15.75">
      <c r="A49" s="3"/>
      <c r="B49" s="3"/>
      <c r="C49" s="3">
        <v>261</v>
      </c>
      <c r="D49" s="21" t="s">
        <v>47</v>
      </c>
      <c r="E49" s="17">
        <v>659364.87</v>
      </c>
      <c r="F49" s="6"/>
      <c r="G49"/>
      <c r="H49"/>
      <c r="I49"/>
      <c r="J49"/>
      <c r="K49"/>
    </row>
    <row r="50" spans="1:11" s="17" customFormat="1" ht="15.75">
      <c r="A50" s="3"/>
      <c r="B50" s="3"/>
      <c r="C50" s="3">
        <v>269</v>
      </c>
      <c r="D50" s="15" t="s">
        <v>48</v>
      </c>
      <c r="E50" s="17">
        <v>9280</v>
      </c>
      <c r="F50" s="6"/>
      <c r="G50"/>
      <c r="H50"/>
      <c r="I50"/>
      <c r="J50"/>
      <c r="K50"/>
    </row>
    <row r="51" spans="1:11" ht="15.75">
      <c r="A51" s="3"/>
      <c r="B51" s="4">
        <v>27</v>
      </c>
      <c r="C51" s="4"/>
      <c r="D51" s="22" t="s">
        <v>49</v>
      </c>
      <c r="E51" s="5">
        <f>SUM(E52:E53)</f>
        <v>370695.73</v>
      </c>
      <c r="F51" s="6"/>
    </row>
    <row r="52" spans="1:11" ht="15.75">
      <c r="A52" s="3"/>
      <c r="B52" s="4"/>
      <c r="C52" s="3">
        <v>272</v>
      </c>
      <c r="D52" s="15" t="s">
        <v>50</v>
      </c>
      <c r="E52" s="2">
        <v>5925.38</v>
      </c>
      <c r="F52" s="6"/>
    </row>
    <row r="53" spans="1:11" ht="15.75">
      <c r="A53" s="3"/>
      <c r="B53" s="3"/>
      <c r="C53" s="3">
        <v>273</v>
      </c>
      <c r="D53" s="15" t="s">
        <v>51</v>
      </c>
      <c r="E53" s="17">
        <v>364770.35</v>
      </c>
      <c r="F53" s="6"/>
    </row>
    <row r="54" spans="1:11" ht="15.75">
      <c r="A54" s="3"/>
      <c r="B54" s="4">
        <v>28</v>
      </c>
      <c r="C54" s="3"/>
      <c r="D54" s="16" t="s">
        <v>52</v>
      </c>
      <c r="E54" s="5">
        <f>SUM(E55:E56)</f>
        <v>563933.59</v>
      </c>
      <c r="F54" s="6"/>
    </row>
    <row r="55" spans="1:11" ht="15.75">
      <c r="A55" s="3"/>
      <c r="B55" s="4"/>
      <c r="C55" s="3">
        <v>281</v>
      </c>
      <c r="D55" s="23" t="s">
        <v>53</v>
      </c>
      <c r="E55" s="2">
        <v>498294</v>
      </c>
      <c r="F55" s="6"/>
    </row>
    <row r="56" spans="1:11" ht="15.75">
      <c r="A56" s="3"/>
      <c r="B56" s="3"/>
      <c r="C56" s="3">
        <v>282</v>
      </c>
      <c r="D56" s="15" t="s">
        <v>54</v>
      </c>
      <c r="E56" s="17">
        <v>65639.59</v>
      </c>
      <c r="F56" s="6"/>
    </row>
    <row r="57" spans="1:11">
      <c r="B57" s="55"/>
      <c r="C57" s="55"/>
      <c r="F57" s="56"/>
    </row>
    <row r="58" spans="1:11">
      <c r="B58" s="55"/>
      <c r="C58" s="55"/>
      <c r="F58" s="56"/>
    </row>
    <row r="59" spans="1:11" s="27" customFormat="1">
      <c r="A59"/>
      <c r="B59" s="55"/>
      <c r="C59" s="55"/>
      <c r="D59" s="1"/>
      <c r="E59" s="2"/>
      <c r="F59" s="56"/>
    </row>
    <row r="60" spans="1:11" s="27" customFormat="1">
      <c r="A60"/>
      <c r="B60" s="55"/>
      <c r="C60" s="55"/>
      <c r="D60" s="1"/>
      <c r="E60" s="2"/>
      <c r="F60" s="56"/>
    </row>
    <row r="61" spans="1:11" s="27" customFormat="1" ht="18.75">
      <c r="A61" s="57" t="s">
        <v>0</v>
      </c>
      <c r="B61" s="57"/>
      <c r="C61" s="57"/>
      <c r="D61" s="57"/>
      <c r="E61" s="57"/>
      <c r="F61" s="57"/>
    </row>
    <row r="62" spans="1:11" ht="15.75">
      <c r="A62" s="58" t="s">
        <v>1</v>
      </c>
      <c r="B62" s="58"/>
      <c r="C62" s="58"/>
      <c r="D62" s="58"/>
      <c r="E62" s="58"/>
      <c r="F62" s="58"/>
    </row>
    <row r="63" spans="1:11">
      <c r="A63" s="59" t="s">
        <v>2</v>
      </c>
      <c r="B63" s="59"/>
      <c r="C63" s="59"/>
      <c r="D63" s="59"/>
      <c r="E63" s="59"/>
      <c r="F63" s="59"/>
    </row>
    <row r="64" spans="1:11" s="18" customFormat="1" ht="15.75" thickBot="1">
      <c r="A64" s="54" t="s">
        <v>3</v>
      </c>
      <c r="B64" s="54"/>
      <c r="C64" s="54"/>
      <c r="D64" s="54"/>
      <c r="E64" s="54"/>
      <c r="F64" s="54"/>
    </row>
    <row r="65" spans="1:11" ht="16.5" thickTop="1">
      <c r="A65" s="3"/>
      <c r="B65" s="4">
        <v>29</v>
      </c>
      <c r="C65" s="4"/>
      <c r="D65" s="16" t="s">
        <v>55</v>
      </c>
      <c r="E65" s="5">
        <f>SUM(E66:E69)</f>
        <v>2627905.66</v>
      </c>
      <c r="F65" s="6"/>
    </row>
    <row r="66" spans="1:11" s="17" customFormat="1" ht="15.75">
      <c r="A66" s="3"/>
      <c r="B66" s="3"/>
      <c r="C66" s="3">
        <v>292</v>
      </c>
      <c r="D66" s="15" t="s">
        <v>56</v>
      </c>
      <c r="E66" s="17">
        <v>30332</v>
      </c>
      <c r="F66" s="6"/>
      <c r="G66"/>
      <c r="H66"/>
      <c r="I66"/>
      <c r="J66"/>
      <c r="K66"/>
    </row>
    <row r="67" spans="1:11" s="17" customFormat="1" ht="15.75">
      <c r="A67" s="24"/>
      <c r="B67" s="24"/>
      <c r="C67" s="24">
        <v>296</v>
      </c>
      <c r="D67" s="25" t="s">
        <v>57</v>
      </c>
      <c r="E67" s="17">
        <v>2277741.63</v>
      </c>
      <c r="F67" s="26"/>
      <c r="G67"/>
      <c r="H67"/>
      <c r="I67"/>
      <c r="J67"/>
      <c r="K67"/>
    </row>
    <row r="68" spans="1:11" s="17" customFormat="1" ht="15.75">
      <c r="A68" s="24"/>
      <c r="B68" s="24"/>
      <c r="C68" s="24">
        <v>297</v>
      </c>
      <c r="D68" s="25" t="s">
        <v>58</v>
      </c>
      <c r="E68" s="28">
        <v>205107.93</v>
      </c>
      <c r="F68" s="26"/>
      <c r="G68"/>
      <c r="H68"/>
      <c r="I68"/>
      <c r="J68"/>
      <c r="K68"/>
    </row>
    <row r="69" spans="1:11" s="17" customFormat="1" ht="15.75">
      <c r="A69" s="24"/>
      <c r="B69" s="24"/>
      <c r="C69" s="24">
        <v>299</v>
      </c>
      <c r="D69" s="25" t="s">
        <v>55</v>
      </c>
      <c r="E69" s="28">
        <v>114724.1</v>
      </c>
      <c r="F69" s="26"/>
      <c r="G69"/>
      <c r="H69"/>
      <c r="I69"/>
      <c r="J69"/>
      <c r="K69"/>
    </row>
    <row r="70" spans="1:11" s="17" customFormat="1" ht="15.75">
      <c r="A70" s="3"/>
      <c r="B70" s="3"/>
      <c r="C70" s="3"/>
      <c r="D70" s="4" t="s">
        <v>59</v>
      </c>
      <c r="E70" s="5"/>
      <c r="F70" s="5">
        <f>+E32</f>
        <v>5703228.8300000001</v>
      </c>
      <c r="G70"/>
      <c r="H70"/>
      <c r="I70"/>
      <c r="J70"/>
      <c r="K70"/>
    </row>
    <row r="71" spans="1:11" s="17" customFormat="1" ht="15.75">
      <c r="A71" s="11" t="s">
        <v>60</v>
      </c>
      <c r="B71" s="3"/>
      <c r="C71" s="3"/>
      <c r="D71" s="19" t="s">
        <v>61</v>
      </c>
      <c r="E71" s="5">
        <f>+E72+E74+E76+E81+E83+E85</f>
        <v>567429.83000000007</v>
      </c>
      <c r="F71" s="6"/>
      <c r="G71"/>
      <c r="H71"/>
      <c r="I71"/>
      <c r="J71"/>
      <c r="K71"/>
    </row>
    <row r="72" spans="1:11" s="17" customFormat="1" ht="15.75">
      <c r="A72" s="4"/>
      <c r="B72" s="4">
        <v>31</v>
      </c>
      <c r="C72" s="4"/>
      <c r="D72" s="19" t="s">
        <v>62</v>
      </c>
      <c r="E72" s="5">
        <f>SUM(E73:E73)</f>
        <v>105823.39</v>
      </c>
      <c r="F72" s="5"/>
      <c r="G72"/>
      <c r="H72"/>
      <c r="I72"/>
      <c r="J72"/>
      <c r="K72"/>
    </row>
    <row r="73" spans="1:11" s="17" customFormat="1" ht="15.75">
      <c r="A73" s="3"/>
      <c r="B73" s="3"/>
      <c r="C73" s="3">
        <v>311</v>
      </c>
      <c r="D73" s="15" t="s">
        <v>63</v>
      </c>
      <c r="E73" s="28">
        <v>105823.39</v>
      </c>
      <c r="F73" s="6"/>
      <c r="G73"/>
      <c r="H73"/>
      <c r="I73"/>
      <c r="J73"/>
      <c r="K73"/>
    </row>
    <row r="74" spans="1:11" s="17" customFormat="1" ht="15.75">
      <c r="A74" s="3"/>
      <c r="B74" s="4">
        <v>32</v>
      </c>
      <c r="C74" s="4"/>
      <c r="D74" s="14" t="s">
        <v>64</v>
      </c>
      <c r="E74" s="5">
        <f>+E75</f>
        <v>34510</v>
      </c>
      <c r="F74" s="6"/>
      <c r="G74"/>
      <c r="H74"/>
      <c r="I74"/>
      <c r="J74"/>
      <c r="K74"/>
    </row>
    <row r="75" spans="1:11" s="17" customFormat="1" ht="15.75">
      <c r="A75" s="3"/>
      <c r="B75" s="3"/>
      <c r="C75" s="3">
        <v>323</v>
      </c>
      <c r="D75" s="15" t="s">
        <v>65</v>
      </c>
      <c r="E75" s="2">
        <v>34510</v>
      </c>
      <c r="F75" s="6"/>
      <c r="G75"/>
      <c r="H75"/>
      <c r="I75"/>
      <c r="J75"/>
      <c r="K75"/>
    </row>
    <row r="76" spans="1:11" s="17" customFormat="1" ht="15.75">
      <c r="A76" s="3"/>
      <c r="B76" s="4">
        <v>33</v>
      </c>
      <c r="C76" s="3"/>
      <c r="D76" s="16" t="s">
        <v>66</v>
      </c>
      <c r="E76" s="5">
        <f>SUM(E77:E80)</f>
        <v>52507.920000000006</v>
      </c>
      <c r="F76" s="6"/>
      <c r="G76"/>
      <c r="H76"/>
      <c r="I76"/>
      <c r="J76"/>
      <c r="K76"/>
    </row>
    <row r="77" spans="1:11" s="17" customFormat="1" ht="15.75">
      <c r="A77" s="3"/>
      <c r="B77" s="3"/>
      <c r="C77" s="3">
        <v>331</v>
      </c>
      <c r="D77" s="15" t="s">
        <v>67</v>
      </c>
      <c r="E77" s="2">
        <v>34413.72</v>
      </c>
      <c r="F77" s="6"/>
      <c r="G77"/>
      <c r="H77"/>
      <c r="I77"/>
      <c r="J77"/>
      <c r="K77"/>
    </row>
    <row r="78" spans="1:11" s="17" customFormat="1" ht="15.75">
      <c r="A78" s="3"/>
      <c r="B78" s="3"/>
      <c r="C78" s="3">
        <v>332</v>
      </c>
      <c r="D78" s="15" t="s">
        <v>68</v>
      </c>
      <c r="E78" s="2">
        <v>2824.8</v>
      </c>
      <c r="F78" s="6"/>
      <c r="G78"/>
      <c r="H78"/>
      <c r="I78"/>
      <c r="J78"/>
      <c r="K78"/>
    </row>
    <row r="79" spans="1:11" s="17" customFormat="1" ht="15.75">
      <c r="A79" s="3"/>
      <c r="B79" s="3"/>
      <c r="C79" s="3">
        <v>333</v>
      </c>
      <c r="D79" s="15" t="s">
        <v>69</v>
      </c>
      <c r="E79" s="2">
        <v>11207.4</v>
      </c>
      <c r="F79" s="6"/>
      <c r="G79"/>
      <c r="H79"/>
      <c r="I79"/>
      <c r="J79"/>
      <c r="K79"/>
    </row>
    <row r="80" spans="1:11" ht="15.75">
      <c r="A80" s="3"/>
      <c r="B80" s="3"/>
      <c r="C80" s="3">
        <v>334</v>
      </c>
      <c r="D80" s="15" t="s">
        <v>70</v>
      </c>
      <c r="E80" s="2">
        <v>4062</v>
      </c>
      <c r="F80" s="6"/>
    </row>
    <row r="81" spans="1:6" ht="15.75">
      <c r="A81" s="3"/>
      <c r="B81" s="4">
        <v>34</v>
      </c>
      <c r="C81" s="4"/>
      <c r="D81" s="16" t="s">
        <v>71</v>
      </c>
      <c r="E81" s="5">
        <f>SUM(E82:E82)</f>
        <v>195590.68</v>
      </c>
      <c r="F81" s="6"/>
    </row>
    <row r="82" spans="1:6" ht="15.75">
      <c r="A82" s="3"/>
      <c r="B82" s="3"/>
      <c r="C82" s="3">
        <v>341</v>
      </c>
      <c r="D82" s="15" t="s">
        <v>72</v>
      </c>
      <c r="E82" s="28">
        <v>195590.68</v>
      </c>
      <c r="F82" s="6"/>
    </row>
    <row r="83" spans="1:6" ht="15.75">
      <c r="A83" s="3"/>
      <c r="B83" s="13" t="s">
        <v>73</v>
      </c>
      <c r="C83" s="3"/>
      <c r="D83" s="14" t="s">
        <v>74</v>
      </c>
      <c r="E83" s="5">
        <f>+E84</f>
        <v>2088.0700000000002</v>
      </c>
      <c r="F83" s="6"/>
    </row>
    <row r="84" spans="1:6" ht="15.75">
      <c r="A84" s="3"/>
      <c r="B84" s="3"/>
      <c r="C84" s="3">
        <v>365</v>
      </c>
      <c r="D84" s="15" t="s">
        <v>75</v>
      </c>
      <c r="E84" s="2">
        <v>2088.0700000000002</v>
      </c>
      <c r="F84" s="6"/>
    </row>
    <row r="85" spans="1:6" ht="15.75">
      <c r="A85" s="3"/>
      <c r="B85" s="4">
        <v>39</v>
      </c>
      <c r="C85" s="4"/>
      <c r="D85" s="16" t="s">
        <v>76</v>
      </c>
      <c r="E85" s="5">
        <f>SUM(E86:E89)</f>
        <v>176909.77000000002</v>
      </c>
      <c r="F85" s="6"/>
    </row>
    <row r="86" spans="1:6" ht="15.75">
      <c r="A86" s="3"/>
      <c r="B86" s="3"/>
      <c r="C86" s="3">
        <v>392</v>
      </c>
      <c r="D86" s="25" t="s">
        <v>77</v>
      </c>
      <c r="E86" s="6">
        <v>16644.349999999999</v>
      </c>
      <c r="F86" s="6"/>
    </row>
    <row r="87" spans="1:6" ht="15.75">
      <c r="A87" s="3"/>
      <c r="B87" s="3"/>
      <c r="C87" s="3">
        <v>395</v>
      </c>
      <c r="D87" s="25" t="s">
        <v>78</v>
      </c>
      <c r="E87" s="28">
        <v>1185</v>
      </c>
      <c r="F87" s="6"/>
    </row>
    <row r="88" spans="1:6" ht="15.75">
      <c r="A88" s="3"/>
      <c r="B88" s="3"/>
      <c r="C88" s="3">
        <v>396</v>
      </c>
      <c r="D88" s="25" t="s">
        <v>79</v>
      </c>
      <c r="E88" s="28">
        <v>11813.28</v>
      </c>
      <c r="F88" s="6"/>
    </row>
    <row r="89" spans="1:6" ht="15.75">
      <c r="A89" s="3"/>
      <c r="B89" s="3"/>
      <c r="C89" s="3">
        <v>397</v>
      </c>
      <c r="D89" s="25" t="s">
        <v>80</v>
      </c>
      <c r="E89" s="28">
        <v>147267.14000000001</v>
      </c>
      <c r="F89" s="6"/>
    </row>
    <row r="90" spans="1:6" ht="15.75">
      <c r="A90" s="3"/>
      <c r="B90" s="3"/>
      <c r="C90" s="3"/>
      <c r="D90" s="4" t="s">
        <v>81</v>
      </c>
      <c r="E90" s="5"/>
      <c r="F90" s="5">
        <f>+E71</f>
        <v>567429.83000000007</v>
      </c>
    </row>
    <row r="91" spans="1:6" ht="15.75">
      <c r="A91" s="11" t="s">
        <v>82</v>
      </c>
      <c r="B91" s="3"/>
      <c r="C91" s="3"/>
      <c r="D91" s="4" t="s">
        <v>83</v>
      </c>
      <c r="E91" s="5">
        <f>+E92</f>
        <v>59000</v>
      </c>
      <c r="F91" s="5"/>
    </row>
    <row r="92" spans="1:6" ht="15.75">
      <c r="A92" s="11"/>
      <c r="B92" s="4">
        <v>42</v>
      </c>
      <c r="C92" s="3"/>
      <c r="D92" s="4" t="s">
        <v>84</v>
      </c>
      <c r="E92" s="5">
        <f>SUM(E93:E93)</f>
        <v>59000</v>
      </c>
      <c r="F92" s="5"/>
    </row>
    <row r="93" spans="1:6" ht="15.75">
      <c r="A93" s="11"/>
      <c r="B93" s="4"/>
      <c r="C93" s="3">
        <v>424</v>
      </c>
      <c r="D93" s="3" t="s">
        <v>85</v>
      </c>
      <c r="E93" s="6">
        <v>59000</v>
      </c>
      <c r="F93" s="5"/>
    </row>
    <row r="94" spans="1:6" ht="15.75">
      <c r="A94" s="11"/>
      <c r="B94" s="4"/>
      <c r="C94" s="3"/>
      <c r="D94" s="4" t="s">
        <v>86</v>
      </c>
      <c r="E94" s="6"/>
      <c r="F94" s="5">
        <f>+E91</f>
        <v>59000</v>
      </c>
    </row>
    <row r="95" spans="1:6" ht="15.75">
      <c r="A95" s="3"/>
      <c r="B95" s="3"/>
      <c r="C95" s="3"/>
      <c r="D95" s="6"/>
      <c r="E95" s="6"/>
      <c r="F95" s="6"/>
    </row>
    <row r="96" spans="1:6" ht="15.75">
      <c r="A96" s="3"/>
      <c r="B96" s="3"/>
      <c r="C96" s="3"/>
      <c r="D96" s="14" t="s">
        <v>87</v>
      </c>
      <c r="E96" s="3"/>
      <c r="F96" s="5">
        <f>+F31+F70+F83+F90+F94+F95</f>
        <v>16702988.4</v>
      </c>
    </row>
    <row r="97" spans="1:6" ht="15.75">
      <c r="A97" s="3"/>
      <c r="B97" s="3"/>
      <c r="C97" s="3"/>
      <c r="D97" s="15" t="s">
        <v>88</v>
      </c>
      <c r="E97" s="3"/>
      <c r="F97" s="6">
        <v>307962.38999999996</v>
      </c>
    </row>
    <row r="98" spans="1:6" ht="15.75">
      <c r="A98" s="3"/>
      <c r="B98" s="3"/>
      <c r="C98" s="3"/>
      <c r="D98" s="14" t="s">
        <v>89</v>
      </c>
      <c r="E98" s="3"/>
      <c r="F98" s="5">
        <f>+F96-F97</f>
        <v>16395026.01</v>
      </c>
    </row>
    <row r="99" spans="1:6" ht="15.75">
      <c r="A99" s="3"/>
      <c r="B99" s="3"/>
      <c r="C99" s="3"/>
      <c r="D99" s="14" t="s">
        <v>90</v>
      </c>
      <c r="E99" s="3"/>
      <c r="F99" s="5">
        <f>+F12-F98</f>
        <v>41577858.740000002</v>
      </c>
    </row>
    <row r="100" spans="1:6" ht="15.75">
      <c r="A100" s="3"/>
      <c r="B100" s="3"/>
      <c r="C100" s="3"/>
      <c r="D100" s="3"/>
      <c r="E100" s="3"/>
      <c r="F100" s="6"/>
    </row>
    <row r="101" spans="1:6" ht="15.75">
      <c r="A101" s="3"/>
      <c r="B101" s="3"/>
      <c r="C101" s="3"/>
      <c r="D101" s="4" t="s">
        <v>91</v>
      </c>
      <c r="E101" s="5"/>
      <c r="F101" s="5">
        <f>SUM(F99:F100)</f>
        <v>41577858.740000002</v>
      </c>
    </row>
    <row r="102" spans="1:6" ht="15.75">
      <c r="A102" s="3"/>
      <c r="B102" s="3"/>
      <c r="C102" s="3"/>
      <c r="D102" s="4"/>
      <c r="E102" s="5"/>
      <c r="F102" s="5"/>
    </row>
    <row r="103" spans="1:6" ht="15.75">
      <c r="A103" s="3"/>
      <c r="B103" s="3"/>
      <c r="C103" s="3"/>
      <c r="D103" s="29" t="s">
        <v>92</v>
      </c>
      <c r="E103" s="5"/>
      <c r="F103" s="5"/>
    </row>
    <row r="104" spans="1:6" ht="15.75">
      <c r="A104" s="3"/>
      <c r="B104" s="3"/>
      <c r="C104" s="3"/>
      <c r="D104" s="30">
        <v>41401</v>
      </c>
      <c r="E104" s="5"/>
      <c r="F104" s="5"/>
    </row>
    <row r="105" spans="1:6" ht="15.75">
      <c r="A105" s="3"/>
      <c r="B105" s="3"/>
      <c r="C105" s="3"/>
      <c r="D105" s="4"/>
      <c r="E105" s="5"/>
      <c r="F105" s="5"/>
    </row>
    <row r="106" spans="1:6" ht="15.75">
      <c r="A106" s="3"/>
      <c r="B106" s="3"/>
      <c r="C106" s="3"/>
      <c r="D106" s="4"/>
      <c r="E106" s="5"/>
      <c r="F106" s="5"/>
    </row>
  </sheetData>
  <mergeCells count="12">
    <mergeCell ref="A64:F64"/>
    <mergeCell ref="B57:C60"/>
    <mergeCell ref="F57:F60"/>
    <mergeCell ref="A61:F61"/>
    <mergeCell ref="A62:F62"/>
    <mergeCell ref="A63:F63"/>
    <mergeCell ref="A8:F8"/>
    <mergeCell ref="B1:C4"/>
    <mergeCell ref="F1:F4"/>
    <mergeCell ref="A5:F5"/>
    <mergeCell ref="A6:F6"/>
    <mergeCell ref="A7:F7"/>
  </mergeCells>
  <pageMargins left="0.17" right="0.16" top="0.52" bottom="0.32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tabSelected="1" workbookViewId="0">
      <pane ySplit="7" topLeftCell="A8" activePane="bottomLeft" state="frozen"/>
      <selection pane="bottomLeft" activeCell="G16" sqref="G16"/>
    </sheetView>
  </sheetViews>
  <sheetFormatPr defaultColWidth="11.42578125" defaultRowHeight="12.75"/>
  <cols>
    <col min="1" max="1" width="7.85546875" style="31" customWidth="1"/>
    <col min="2" max="2" width="8.5703125" style="31" customWidth="1"/>
    <col min="3" max="3" width="9.85546875" style="31" customWidth="1"/>
    <col min="4" max="4" width="21.140625" style="31" customWidth="1"/>
    <col min="5" max="5" width="18.140625" style="32" customWidth="1"/>
    <col min="6" max="6" width="4.85546875" style="32" customWidth="1"/>
    <col min="7" max="7" width="19.5703125" style="32" customWidth="1"/>
    <col min="8" max="8" width="14" style="32" customWidth="1"/>
    <col min="9" max="9" width="41.42578125" style="32" customWidth="1"/>
    <col min="10" max="10" width="18.140625" style="32" customWidth="1"/>
    <col min="11" max="11" width="13.85546875" style="31" bestFit="1" customWidth="1"/>
    <col min="12" max="12" width="17.85546875" style="31" bestFit="1" customWidth="1"/>
    <col min="13" max="13" width="11.42578125" style="31"/>
    <col min="14" max="14" width="11.5703125" style="31" bestFit="1" customWidth="1"/>
    <col min="15" max="20" width="11.42578125" style="31"/>
    <col min="21" max="39" width="0" style="31" hidden="1" customWidth="1"/>
    <col min="40" max="16384" width="11.42578125" style="31"/>
  </cols>
  <sheetData>
    <row r="1" spans="1:10" ht="8.25" customHeight="1"/>
    <row r="6" spans="1:10" ht="18.75">
      <c r="A6" s="57" t="s">
        <v>0</v>
      </c>
      <c r="B6" s="57"/>
      <c r="C6" s="57"/>
      <c r="D6" s="57"/>
      <c r="E6" s="57"/>
      <c r="F6" s="57"/>
      <c r="G6" s="57"/>
      <c r="H6" s="57"/>
    </row>
    <row r="7" spans="1:10" ht="15">
      <c r="A7" s="59"/>
      <c r="B7" s="59"/>
      <c r="C7" s="59"/>
      <c r="D7" s="59"/>
      <c r="E7" s="59"/>
      <c r="F7" s="59"/>
    </row>
    <row r="8" spans="1:10" ht="15.75" customHeight="1">
      <c r="A8" s="33"/>
      <c r="B8" s="33"/>
      <c r="C8" s="33"/>
      <c r="D8" s="33"/>
      <c r="E8" s="33"/>
      <c r="F8" s="33"/>
      <c r="G8" s="33"/>
      <c r="H8" s="34"/>
      <c r="I8" s="34"/>
      <c r="J8" s="34"/>
    </row>
    <row r="9" spans="1:10" ht="15.75" customHeight="1">
      <c r="A9" s="33"/>
      <c r="B9" s="33"/>
      <c r="C9" s="33"/>
      <c r="D9" s="33"/>
      <c r="E9" s="33"/>
      <c r="F9" s="33"/>
      <c r="G9" s="33"/>
      <c r="H9" s="34"/>
      <c r="I9" s="34"/>
      <c r="J9" s="34"/>
    </row>
    <row r="10" spans="1:10">
      <c r="A10" s="35"/>
      <c r="B10" s="35"/>
      <c r="C10" s="35"/>
      <c r="D10" s="36"/>
    </row>
    <row r="11" spans="1:10" ht="15.75">
      <c r="A11" s="62" t="s">
        <v>93</v>
      </c>
      <c r="B11" s="62"/>
      <c r="C11" s="62"/>
      <c r="D11" s="62"/>
      <c r="E11" s="62"/>
      <c r="F11" s="62"/>
      <c r="G11" s="62"/>
    </row>
    <row r="12" spans="1:10" ht="15.75">
      <c r="A12" s="62" t="s">
        <v>104</v>
      </c>
      <c r="B12" s="62"/>
      <c r="C12" s="62"/>
      <c r="D12" s="62"/>
      <c r="E12" s="62"/>
      <c r="F12" s="62"/>
      <c r="G12" s="62"/>
    </row>
    <row r="13" spans="1:10" ht="15.75">
      <c r="A13" s="62" t="s">
        <v>94</v>
      </c>
      <c r="B13" s="62"/>
      <c r="C13" s="62"/>
      <c r="D13" s="62"/>
      <c r="E13" s="62"/>
      <c r="F13" s="62"/>
      <c r="G13" s="62"/>
    </row>
    <row r="14" spans="1:10" ht="12.75" hidden="1" customHeight="1">
      <c r="A14" s="37"/>
      <c r="B14" s="37"/>
      <c r="C14" s="37"/>
      <c r="D14" s="38"/>
      <c r="E14" s="39"/>
      <c r="F14" s="39"/>
      <c r="G14" s="39"/>
    </row>
    <row r="15" spans="1:10" ht="12.75" hidden="1" customHeight="1"/>
    <row r="18" spans="1:39" s="32" customFormat="1" ht="15.75">
      <c r="A18" s="62" t="s">
        <v>95</v>
      </c>
      <c r="B18" s="62"/>
      <c r="C18" s="62"/>
      <c r="D18" s="62"/>
      <c r="E18" s="62"/>
      <c r="F18" s="62"/>
      <c r="G18" s="62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</row>
    <row r="19" spans="1:39" s="32" customFormat="1" ht="15.75">
      <c r="A19" s="62"/>
      <c r="B19" s="62"/>
      <c r="C19" s="62"/>
      <c r="D19" s="62"/>
      <c r="E19" s="62"/>
      <c r="F19" s="62"/>
      <c r="G19" s="62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</row>
    <row r="20" spans="1:39" s="32" customFormat="1" ht="15">
      <c r="A20" s="31"/>
      <c r="B20" s="31"/>
      <c r="C20" s="31"/>
      <c r="D20" s="40"/>
      <c r="E20" s="40"/>
      <c r="F20" s="40"/>
      <c r="G20" s="4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</row>
    <row r="21" spans="1:39" s="32" customFormat="1">
      <c r="A21" s="31"/>
      <c r="B21" s="31"/>
      <c r="C21" s="31"/>
      <c r="D21" s="41"/>
      <c r="E21" s="41"/>
      <c r="F21" s="41"/>
      <c r="G21" s="4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1:39" s="32" customFormat="1" ht="15.75">
      <c r="A22" s="63" t="s">
        <v>96</v>
      </c>
      <c r="B22" s="63"/>
      <c r="C22" s="63"/>
      <c r="D22" s="63"/>
      <c r="E22" s="42"/>
      <c r="F22" s="42"/>
      <c r="G22" s="43" t="s">
        <v>97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1:39" s="32" customFormat="1" ht="18">
      <c r="A23" s="64" t="s">
        <v>102</v>
      </c>
      <c r="B23" s="64"/>
      <c r="C23" s="64"/>
      <c r="D23" s="64"/>
      <c r="E23" s="44"/>
      <c r="F23" s="44"/>
      <c r="G23" s="45">
        <f>'EJE MES DICIEMBRE 2012'!F10</f>
        <v>47971569.719999991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1:39" s="32" customFormat="1" ht="18">
      <c r="A24" s="64" t="s">
        <v>98</v>
      </c>
      <c r="B24" s="64"/>
      <c r="C24" s="64"/>
      <c r="D24" s="64"/>
      <c r="E24" s="44"/>
      <c r="F24" s="46"/>
      <c r="G24" s="47">
        <f>'EJE MES DICIEMBRE 2012'!F11</f>
        <v>10001315.030000009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1:39" s="32" customFormat="1" ht="18">
      <c r="A25" s="65" t="s">
        <v>99</v>
      </c>
      <c r="B25" s="65"/>
      <c r="C25" s="65"/>
      <c r="D25" s="65"/>
      <c r="E25" s="46"/>
      <c r="F25" s="46"/>
      <c r="G25" s="48">
        <f>+G23+G24</f>
        <v>57972884.75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1:39" s="32" customFormat="1" ht="30" customHeight="1">
      <c r="A26" s="49"/>
      <c r="B26" s="49"/>
      <c r="C26" s="49"/>
      <c r="D26" s="50"/>
      <c r="E26" s="46"/>
      <c r="F26" s="46"/>
      <c r="G26" s="46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1:39" s="32" customFormat="1" ht="18">
      <c r="A27" s="65" t="s">
        <v>100</v>
      </c>
      <c r="B27" s="65"/>
      <c r="C27" s="49"/>
      <c r="D27" s="46"/>
      <c r="E27" s="46"/>
      <c r="F27" s="46"/>
      <c r="G27" s="46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1:39" s="32" customFormat="1" ht="18">
      <c r="A28" s="60" t="s">
        <v>101</v>
      </c>
      <c r="B28" s="60"/>
      <c r="C28" s="60"/>
      <c r="D28" s="60"/>
      <c r="E28" s="46"/>
      <c r="F28" s="45"/>
      <c r="G28" s="45">
        <f>'EJE MES DICIEMBRE 2012'!F98</f>
        <v>16395026.01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</row>
    <row r="29" spans="1:39" s="32" customFormat="1" ht="18.75" thickBot="1">
      <c r="A29" s="61" t="s">
        <v>103</v>
      </c>
      <c r="B29" s="61"/>
      <c r="C29" s="61"/>
      <c r="D29" s="61"/>
      <c r="E29" s="45"/>
      <c r="F29" s="50"/>
      <c r="G29" s="51">
        <f>+G25-G28</f>
        <v>41577858.740000002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</row>
    <row r="30" spans="1:39" s="32" customFormat="1" ht="30" customHeight="1" thickTop="1">
      <c r="A30" s="61"/>
      <c r="B30" s="61"/>
      <c r="C30" s="61"/>
      <c r="D30" s="52"/>
      <c r="E30" s="50"/>
      <c r="F30" s="52"/>
      <c r="G30" s="53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</row>
    <row r="31" spans="1:39" s="32" customFormat="1" ht="15.75">
      <c r="A31" s="31"/>
      <c r="B31" s="31"/>
      <c r="C31" s="31"/>
      <c r="D31" s="31"/>
      <c r="E31" s="52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</row>
  </sheetData>
  <mergeCells count="15">
    <mergeCell ref="A18:G18"/>
    <mergeCell ref="A6:H6"/>
    <mergeCell ref="A7:F7"/>
    <mergeCell ref="A11:G11"/>
    <mergeCell ref="A12:G12"/>
    <mergeCell ref="A13:G13"/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 MES DICIEMBRE 2012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2013-07-23T12:37:35Z</cp:lastPrinted>
  <dcterms:created xsi:type="dcterms:W3CDTF">2013-07-02T13:56:35Z</dcterms:created>
  <dcterms:modified xsi:type="dcterms:W3CDTF">2013-08-14T20:22:32Z</dcterms:modified>
</cp:coreProperties>
</file>