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85" windowWidth="14715" windowHeight="6915"/>
  </bookViews>
  <sheets>
    <sheet name="EJEC MES DE MARZO 2013" sheetId="1" r:id="rId1"/>
    <sheet name="RESUMEN" sheetId="2" r:id="rId2"/>
  </sheets>
  <externalReferences>
    <externalReference r:id="rId3"/>
  </externalReference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G24" i="2"/>
  <c r="G23"/>
  <c r="G25" l="1"/>
  <c r="E90" i="1" l="1"/>
  <c r="E89" s="1"/>
  <c r="E86"/>
  <c r="E85" s="1"/>
  <c r="F88" s="1"/>
  <c r="E77"/>
  <c r="E75"/>
  <c r="E72"/>
  <c r="E59"/>
  <c r="E57"/>
  <c r="E50"/>
  <c r="E48"/>
  <c r="E45"/>
  <c r="E42"/>
  <c r="E39"/>
  <c r="E36"/>
  <c r="E34"/>
  <c r="E31"/>
  <c r="E26"/>
  <c r="E22"/>
  <c r="E20"/>
  <c r="E18"/>
  <c r="E16"/>
  <c r="F12"/>
  <c r="E56" l="1"/>
  <c r="F84" s="1"/>
  <c r="E15"/>
  <c r="E25"/>
  <c r="F55" s="1"/>
  <c r="F24"/>
  <c r="F93"/>
  <c r="F95" l="1"/>
  <c r="F97" s="1"/>
  <c r="F98" s="1"/>
  <c r="F101" s="1"/>
  <c r="G28" i="2" l="1"/>
  <c r="G29" s="1"/>
</calcChain>
</file>

<file path=xl/sharedStrings.xml><?xml version="1.0" encoding="utf-8"?>
<sst xmlns="http://schemas.openxmlformats.org/spreadsheetml/2006/main" count="112" uniqueCount="106">
  <si>
    <t>Oficina Presidencial de Tecnologías de la Información y Comunicación (OPTIC)</t>
  </si>
  <si>
    <t>Ejecución de Presupuestaria</t>
  </si>
  <si>
    <t xml:space="preserve">Valores expresados en RD$ </t>
  </si>
  <si>
    <t>BALANCE DISPONIBLE PARA COMPROMISOS PENDIENTES AL 28/02/2013</t>
  </si>
  <si>
    <t>TOTAL INGRESOS POR PRESUPUESTO MES DE MARZO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</si>
  <si>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</si>
  <si>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</si>
  <si>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</si>
  <si>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</si>
  <si>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</si>
  <si>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</si>
  <si>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</si>
  <si>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</si>
  <si>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</si>
  <si>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</si>
  <si>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Sobresueldos</t>
  </si>
  <si>
    <t>Especialismo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</si>
  <si>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</si>
  <si>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</si>
  <si>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</si>
  <si>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</si>
  <si>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Total Servicios Personales</t>
  </si>
  <si>
    <t>02</t>
  </si>
  <si>
    <t>SERVICIOS NO PERSONALES</t>
  </si>
  <si>
    <t>Servicios de comunicaciones</t>
  </si>
  <si>
    <t>Servicio teléfonos de larga distancia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</si>
  <si>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</si>
  <si>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</si>
  <si>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</si>
  <si>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</si>
  <si>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</si>
  <si>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</si>
  <si>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Publicidad, impresión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</si>
  <si>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</si>
  <si>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</si>
  <si>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</si>
  <si>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</si>
  <si>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</si>
  <si>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</si>
  <si>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Fletes</t>
  </si>
  <si>
    <t>Alquileres</t>
  </si>
  <si>
    <t>Edificios y locales</t>
  </si>
  <si>
    <t>Equipos de transporte, tracción y elevación</t>
  </si>
  <si>
    <t>Seguros</t>
  </si>
  <si>
    <t>Seguros de bienes muebles</t>
  </si>
  <si>
    <t>Seguros de persona</t>
  </si>
  <si>
    <t>Conservación, rep. menores y construciones temporales</t>
  </si>
  <si>
    <t>Obras menores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</si>
  <si>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</si>
  <si>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</si>
  <si>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</si>
  <si>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</si>
  <si>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</si>
  <si>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</si>
  <si>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</si>
  <si>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</si>
  <si>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</si>
  <si>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</si>
  <si>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Productos de papel, y cartón e impresos</t>
  </si>
  <si>
    <t>Papel de escritorio</t>
  </si>
  <si>
    <t>Productos de papel y cartón</t>
  </si>
  <si>
    <t>Productos de artes graficas</t>
  </si>
  <si>
    <t>Texto de enseñanza</t>
  </si>
  <si>
    <t>Combustibles, lubricantes, productos químicos y conexos</t>
  </si>
  <si>
    <t>Combustibles y lubricantes</t>
  </si>
  <si>
    <t>Productos farmaceuticos y conexos</t>
  </si>
  <si>
    <t>36</t>
  </si>
  <si>
    <t>Productos minerales metalicos y no metalicos</t>
  </si>
  <si>
    <t>Productos metalicos</t>
  </si>
  <si>
    <t>Productos y útiles varios</t>
  </si>
  <si>
    <t>Material de limpieza</t>
  </si>
  <si>
    <t>Útiles de escritorios, oficina  y enseñanza</t>
  </si>
  <si>
    <t>Útiles de cocina y comedor</t>
  </si>
  <si>
    <t>Productos eléctricos y afines</t>
  </si>
  <si>
    <t>Materiales y útiles relacionados con informática</t>
  </si>
  <si>
    <t>Útiles diversos</t>
  </si>
  <si>
    <t>Total Materiales y Suministros</t>
  </si>
  <si>
    <t>04</t>
  </si>
  <si>
    <t>TRANSFERENCIAS CORRIENTES</t>
  </si>
  <si>
    <t>Transferencias corrientes al sector privado</t>
  </si>
  <si>
    <t>Becas y viajes de estudio</t>
  </si>
  <si>
    <t>Total transferencias corrientes</t>
  </si>
  <si>
    <t>06</t>
  </si>
  <si>
    <t>ACTIVOS NO FIANCIEROS</t>
  </si>
  <si>
    <t>Equipos de computación</t>
  </si>
  <si>
    <t>Muebles y Equipos de Oficina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</si>
  <si>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</si>
  <si>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</si>
  <si>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</si>
  <si>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</si>
  <si>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</si>
  <si>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DEPARTAMENTO ADMINISTRATIVO FINANCIERO</t>
  </si>
  <si>
    <t>Período del 01 al 31 de Marzo 2013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</si>
  <si>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</si>
  <si>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</si>
  <si>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</si>
  <si>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</si>
  <si>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</si>
  <si>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</si>
  <si>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</si>
  <si>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</si>
  <si>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</si>
  <si>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Del 1ro. de Marzo  al 31 de  2013</t>
  </si>
  <si>
    <t xml:space="preserve"> - Balance disponible al 28/02/2013</t>
  </si>
  <si>
    <t>BALANCE  DISPONIBLE AL 31/03/2013</t>
  </si>
  <si>
    <t>BCE NETO AL 31/03/2013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</si>
</sst>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ont="0" applyFill="0" applyBorder="0" applyProtection="0">
      <alignment wrapText="1"/>
    </xf>
    <xf numFmtId="165" fontId="8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43" fontId="1" fillId="0" borderId="0" xfId="1" applyFont="1"/>
    <xf numFmtId="43" fontId="0" fillId="0" borderId="0" xfId="1" applyFont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43" fontId="2" fillId="0" borderId="0" xfId="1" applyFont="1"/>
    <xf numFmtId="0" fontId="2" fillId="0" borderId="0" xfId="0" applyFont="1"/>
    <xf numFmtId="0" fontId="4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0" fillId="0" borderId="0" xfId="0" applyNumberFormat="1"/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43" fontId="7" fillId="0" borderId="0" xfId="1" applyFont="1"/>
    <xf numFmtId="0" fontId="7" fillId="0" borderId="0" xfId="0" applyFont="1"/>
    <xf numFmtId="43" fontId="7" fillId="0" borderId="0" xfId="0" applyNumberFormat="1" applyFont="1"/>
    <xf numFmtId="0" fontId="5" fillId="0" borderId="0" xfId="1" applyNumberFormat="1" applyFont="1" applyAlignment="1">
      <alignment horizontal="left"/>
    </xf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8" fillId="0" borderId="0" xfId="2" applyFont="1">
      <alignment wrapText="1"/>
    </xf>
    <xf numFmtId="165" fontId="8" fillId="0" borderId="0" xfId="3" applyFont="1"/>
    <xf numFmtId="0" fontId="9" fillId="0" borderId="0" xfId="2" applyFont="1" applyBorder="1" applyAlignment="1">
      <alignment horizontal="center" wrapText="1"/>
    </xf>
    <xf numFmtId="0" fontId="10" fillId="0" borderId="0" xfId="2" applyFont="1" applyBorder="1" applyAlignment="1">
      <alignment wrapText="1"/>
    </xf>
    <xf numFmtId="0" fontId="8" fillId="0" borderId="0" xfId="4" applyAlignment="1">
      <alignment horizontal="left"/>
    </xf>
    <xf numFmtId="0" fontId="8" fillId="0" borderId="0" xfId="4" applyFont="1"/>
    <xf numFmtId="0" fontId="10" fillId="0" borderId="0" xfId="4" applyFont="1" applyAlignment="1">
      <alignment horizontal="center"/>
    </xf>
    <xf numFmtId="0" fontId="8" fillId="0" borderId="0" xfId="4" applyBorder="1" applyAlignment="1">
      <alignment horizontal="left"/>
    </xf>
    <xf numFmtId="0" fontId="8" fillId="0" borderId="0" xfId="4" applyFont="1" applyBorder="1"/>
    <xf numFmtId="165" fontId="8" fillId="0" borderId="0" xfId="3" applyFont="1" applyBorder="1"/>
    <xf numFmtId="0" fontId="11" fillId="0" borderId="0" xfId="4" applyFont="1" applyAlignment="1">
      <alignment horizontal="center"/>
    </xf>
    <xf numFmtId="0" fontId="8" fillId="0" borderId="0" xfId="4" applyBorder="1"/>
    <xf numFmtId="0" fontId="10" fillId="0" borderId="0" xfId="4" applyFont="1" applyBorder="1" applyAlignment="1">
      <alignment horizontal="center"/>
    </xf>
    <xf numFmtId="0" fontId="10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2" fillId="0" borderId="0" xfId="4" applyFont="1" applyBorder="1" applyAlignment="1">
      <alignment wrapText="1"/>
    </xf>
    <xf numFmtId="4" fontId="12" fillId="0" borderId="0" xfId="4" applyNumberFormat="1" applyFont="1" applyBorder="1"/>
    <xf numFmtId="0" fontId="12" fillId="0" borderId="0" xfId="4" applyFont="1" applyBorder="1"/>
    <xf numFmtId="4" fontId="12" fillId="0" borderId="3" xfId="4" applyNumberFormat="1" applyFont="1" applyBorder="1"/>
    <xf numFmtId="0" fontId="9" fillId="0" borderId="0" xfId="2" applyFont="1" applyAlignment="1">
      <alignment horizontal="center" wrapText="1"/>
    </xf>
    <xf numFmtId="4" fontId="9" fillId="0" borderId="0" xfId="4" applyNumberFormat="1" applyFont="1" applyBorder="1"/>
    <xf numFmtId="0" fontId="12" fillId="0" borderId="0" xfId="2" applyFont="1">
      <alignment wrapText="1"/>
    </xf>
    <xf numFmtId="0" fontId="9" fillId="0" borderId="0" xfId="4" applyFont="1" applyBorder="1"/>
    <xf numFmtId="0" fontId="12" fillId="0" borderId="0" xfId="2" applyFont="1" applyAlignment="1">
      <alignment horizontal="left" wrapText="1"/>
    </xf>
    <xf numFmtId="0" fontId="10" fillId="0" borderId="0" xfId="2" applyFont="1" applyAlignment="1">
      <alignment horizontal="center" wrapText="1"/>
    </xf>
    <xf numFmtId="4" fontId="9" fillId="0" borderId="2" xfId="4" applyNumberFormat="1" applyFont="1" applyBorder="1"/>
    <xf numFmtId="0" fontId="10" fillId="0" borderId="0" xfId="4" applyFont="1" applyBorder="1"/>
    <xf numFmtId="4" fontId="10" fillId="0" borderId="0" xfId="4" applyNumberFormat="1" applyFont="1" applyBorder="1"/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142875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0</xdr:row>
      <xdr:rowOff>76201</xdr:rowOff>
    </xdr:from>
    <xdr:to>
      <xdr:col>5</xdr:col>
      <xdr:colOff>1095375</xdr:colOff>
      <xdr:row>3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819899" y="76201"/>
          <a:ext cx="781051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61</xdr:row>
      <xdr:rowOff>66674</xdr:rowOff>
    </xdr:from>
    <xdr:to>
      <xdr:col>3</xdr:col>
      <xdr:colOff>142875</xdr:colOff>
      <xdr:row>65</xdr:row>
      <xdr:rowOff>28574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61</xdr:row>
      <xdr:rowOff>76201</xdr:rowOff>
    </xdr:from>
    <xdr:to>
      <xdr:col>5</xdr:col>
      <xdr:colOff>1095375</xdr:colOff>
      <xdr:row>64</xdr:row>
      <xdr:rowOff>152400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819899" y="76201"/>
          <a:ext cx="781051" cy="6191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MES%20DE%20ENERO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EC MES DE ENERO 2013"/>
      <sheetName val="RESUM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K114"/>
  <sheetViews>
    <sheetView tabSelected="1" topLeftCell="A85" workbookViewId="0">
      <selection activeCell="F103" sqref="F103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6.28515625" style="2" customWidth="1"/>
    <col min="5" max="5" width="16.7109375" style="3" customWidth="1"/>
    <col min="6" max="6" width="20.42578125" style="5" customWidth="1"/>
    <col min="7" max="8" width="14.28515625" style="5" bestFit="1" customWidth="1"/>
    <col min="9" max="10" width="14.85546875" customWidth="1"/>
    <col min="11" max="11" width="14.140625" customWidth="1"/>
  </cols>
  <sheetData>
    <row r="1" spans="1:10">
      <c r="B1" s="1"/>
      <c r="C1" s="1"/>
      <c r="F1" s="4"/>
    </row>
    <row r="2" spans="1:10">
      <c r="B2" s="1"/>
      <c r="C2" s="1"/>
      <c r="F2" s="4"/>
    </row>
    <row r="3" spans="1:10">
      <c r="B3" s="1"/>
      <c r="C3" s="1"/>
      <c r="F3" s="4"/>
    </row>
    <row r="4" spans="1:10">
      <c r="B4" s="1"/>
      <c r="C4" s="1"/>
      <c r="F4" s="4"/>
    </row>
    <row r="5" spans="1:10" ht="18.75">
      <c r="A5" s="6" t="s">
        <v>0</v>
      </c>
      <c r="B5" s="6"/>
      <c r="C5" s="6"/>
      <c r="D5" s="6"/>
      <c r="E5" s="6"/>
      <c r="F5" s="6"/>
    </row>
    <row r="6" spans="1:10" ht="15.75">
      <c r="A6" s="7" t="s">
        <v>1</v>
      </c>
      <c r="B6" s="7"/>
      <c r="C6" s="7"/>
      <c r="D6" s="7"/>
      <c r="E6" s="7"/>
      <c r="F6" s="7"/>
    </row>
    <row r="7" spans="1:10">
      <c r="A7" s="8" t="s">
        <v>92</v>
      </c>
      <c r="B7" s="8"/>
      <c r="C7" s="8"/>
      <c r="D7" s="8"/>
      <c r="E7" s="8"/>
      <c r="F7" s="8"/>
    </row>
    <row r="8" spans="1:10" ht="15.75" thickBot="1">
      <c r="A8" s="9" t="s">
        <v>2</v>
      </c>
      <c r="B8" s="9"/>
      <c r="C8" s="9"/>
      <c r="D8" s="9"/>
      <c r="E8" s="9"/>
      <c r="F8" s="9"/>
    </row>
    <row r="9" spans="1:10" ht="16.5" thickTop="1">
      <c r="A9" s="10"/>
      <c r="B9" s="10"/>
      <c r="C9" s="10"/>
      <c r="D9" s="11"/>
      <c r="E9" s="12"/>
      <c r="F9" s="13"/>
    </row>
    <row r="10" spans="1:10" ht="15.75">
      <c r="A10" s="10" t="s">
        <v>3</v>
      </c>
      <c r="B10" s="10"/>
      <c r="C10" s="10"/>
      <c r="D10" s="10"/>
      <c r="E10" s="13"/>
      <c r="F10" s="13">
        <v>45025772.600000001</v>
      </c>
      <c r="I10" s="5"/>
      <c r="J10" s="5"/>
    </row>
    <row r="11" spans="1:10" ht="15.75">
      <c r="A11" s="10" t="s">
        <v>4</v>
      </c>
      <c r="B11" s="10"/>
      <c r="C11" s="10"/>
      <c r="D11" s="10"/>
      <c r="E11" s="13"/>
      <c r="F11" s="13">
        <v>19720643</v>
      </c>
      <c r="I11" s="5"/>
      <c r="J11" s="5"/>
    </row>
    <row r="12" spans="1:10" ht="16.5" thickBot="1">
      <c r="A12" s="11" t="s">
        <v>5</v>
      </c>
      <c r="B12" s="10"/>
      <c r="C12" s="10"/>
      <c r="D12" s="11"/>
      <c r="E12" s="14"/>
      <c r="F12" s="15">
        <f>SUM(F10:F11)</f>
        <v>64746415.600000001</v>
      </c>
      <c r="I12" s="5"/>
      <c r="J12" s="5"/>
    </row>
    <row r="13" spans="1:10" ht="16.5" thickTop="1">
      <c r="A13" s="10"/>
      <c r="B13" s="10"/>
      <c r="C13" s="10"/>
      <c r="D13" s="16" t="s">
        <v>6</v>
      </c>
      <c r="E13" s="13"/>
      <c r="F13" s="13"/>
    </row>
    <row r="14" spans="1:10" ht="15.75">
      <c r="A14" s="17" t="s">
        <v>7</v>
      </c>
      <c r="B14" s="17" t="s">
        <v>8</v>
      </c>
      <c r="C14" s="17" t="s">
        <v>9</v>
      </c>
      <c r="D14" s="16" t="s">
        <v>10</v>
      </c>
      <c r="E14" s="13"/>
      <c r="F14" s="13"/>
    </row>
    <row r="15" spans="1:10" ht="15.75">
      <c r="A15" s="18" t="s">
        <v>11</v>
      </c>
      <c r="B15" s="10"/>
      <c r="C15" s="10"/>
      <c r="D15" s="19" t="s">
        <v>12</v>
      </c>
      <c r="E15" s="12">
        <f>+E16+E18+E20+E22</f>
        <v>5624373.1900000013</v>
      </c>
      <c r="F15" s="13"/>
    </row>
    <row r="16" spans="1:10" ht="15.75">
      <c r="A16" s="20"/>
      <c r="B16" s="11">
        <v>11</v>
      </c>
      <c r="C16" s="10"/>
      <c r="D16" s="21" t="s">
        <v>13</v>
      </c>
      <c r="E16" s="12">
        <f>+E17</f>
        <v>4833717.1900000013</v>
      </c>
      <c r="F16" s="13"/>
    </row>
    <row r="17" spans="1:11" ht="15.75">
      <c r="A17" s="20"/>
      <c r="B17" s="10"/>
      <c r="C17" s="10">
        <v>111</v>
      </c>
      <c r="D17" s="22" t="s">
        <v>14</v>
      </c>
      <c r="E17" s="13">
        <v>4833717.1900000013</v>
      </c>
      <c r="F17" s="13"/>
    </row>
    <row r="18" spans="1:11" s="5" customFormat="1" ht="15.75">
      <c r="A18" s="20"/>
      <c r="B18" s="11">
        <v>13</v>
      </c>
      <c r="C18" s="10"/>
      <c r="D18" s="23" t="s">
        <v>15</v>
      </c>
      <c r="E18" s="12">
        <f>SUM(E19:E19)</f>
        <v>15400</v>
      </c>
      <c r="F18" s="13"/>
      <c r="I18"/>
      <c r="J18"/>
      <c r="K18"/>
    </row>
    <row r="19" spans="1:11" s="5" customFormat="1" ht="15.75">
      <c r="A19" s="20"/>
      <c r="B19" s="10"/>
      <c r="C19" s="10">
        <v>135</v>
      </c>
      <c r="D19" s="22" t="s">
        <v>16</v>
      </c>
      <c r="E19" s="13">
        <v>15400</v>
      </c>
      <c r="F19" s="13"/>
      <c r="I19"/>
      <c r="J19"/>
      <c r="K19"/>
    </row>
    <row r="20" spans="1:11" s="5" customFormat="1" ht="15.75">
      <c r="A20" s="20"/>
      <c r="B20" s="11">
        <v>15</v>
      </c>
      <c r="C20" s="10"/>
      <c r="D20" s="23" t="s">
        <v>17</v>
      </c>
      <c r="E20" s="12">
        <f>+E21</f>
        <v>686756</v>
      </c>
      <c r="F20" s="13"/>
      <c r="I20"/>
      <c r="J20"/>
      <c r="K20"/>
    </row>
    <row r="21" spans="1:11" s="5" customFormat="1" ht="15.75">
      <c r="A21" s="20"/>
      <c r="B21" s="10"/>
      <c r="C21" s="10">
        <v>151</v>
      </c>
      <c r="D21" s="22" t="s">
        <v>18</v>
      </c>
      <c r="E21" s="5">
        <v>686756</v>
      </c>
      <c r="F21" s="13"/>
      <c r="I21"/>
      <c r="J21"/>
      <c r="K21"/>
    </row>
    <row r="22" spans="1:11" s="5" customFormat="1" ht="15.75">
      <c r="A22" s="20"/>
      <c r="B22" s="11">
        <v>16</v>
      </c>
      <c r="C22" s="10"/>
      <c r="D22" s="23" t="s">
        <v>19</v>
      </c>
      <c r="E22" s="12">
        <f>SUM(E23:E23)</f>
        <v>88500</v>
      </c>
      <c r="F22" s="13"/>
      <c r="I22"/>
      <c r="J22"/>
      <c r="K22"/>
    </row>
    <row r="23" spans="1:11" s="5" customFormat="1" ht="15.75">
      <c r="A23" s="20"/>
      <c r="B23" s="10"/>
      <c r="C23" s="10">
        <v>162</v>
      </c>
      <c r="D23" s="22" t="s">
        <v>20</v>
      </c>
      <c r="E23" s="5">
        <v>88500</v>
      </c>
      <c r="F23" s="13"/>
      <c r="I23"/>
      <c r="J23"/>
      <c r="K23"/>
    </row>
    <row r="24" spans="1:11" s="25" customFormat="1" ht="15.75">
      <c r="A24" s="11"/>
      <c r="B24" s="11"/>
      <c r="C24" s="11"/>
      <c r="D24" s="12" t="s">
        <v>21</v>
      </c>
      <c r="E24" s="12"/>
      <c r="F24" s="12">
        <f>+E15</f>
        <v>5624373.1900000013</v>
      </c>
      <c r="G24" s="24"/>
      <c r="H24" s="24"/>
    </row>
    <row r="25" spans="1:11" s="25" customFormat="1" ht="15.75">
      <c r="A25" s="18" t="s">
        <v>22</v>
      </c>
      <c r="B25" s="11"/>
      <c r="C25" s="11"/>
      <c r="D25" s="26" t="s">
        <v>23</v>
      </c>
      <c r="E25" s="12">
        <f>+E26+E31+E34+E36+E39+E42+E45+E48+E50</f>
        <v>8385558.9000000004</v>
      </c>
      <c r="F25" s="12"/>
      <c r="G25" s="24"/>
      <c r="H25" s="24"/>
    </row>
    <row r="26" spans="1:11" s="25" customFormat="1" ht="15.75">
      <c r="A26" s="18"/>
      <c r="B26" s="11">
        <v>21</v>
      </c>
      <c r="C26" s="11"/>
      <c r="D26" s="26" t="s">
        <v>24</v>
      </c>
      <c r="E26" s="12">
        <f>SUM(E27:E30)</f>
        <v>4702206.99</v>
      </c>
      <c r="F26" s="12"/>
      <c r="G26" s="24"/>
      <c r="H26" s="24"/>
    </row>
    <row r="27" spans="1:11" s="25" customFormat="1" ht="15.75">
      <c r="A27" s="18"/>
      <c r="B27" s="11"/>
      <c r="C27" s="10">
        <v>212</v>
      </c>
      <c r="D27" s="22" t="s">
        <v>25</v>
      </c>
      <c r="E27" s="5">
        <v>300</v>
      </c>
      <c r="F27" s="12"/>
      <c r="G27" s="24"/>
      <c r="H27" s="24"/>
    </row>
    <row r="28" spans="1:11" ht="15.75">
      <c r="A28" s="10"/>
      <c r="B28" s="10"/>
      <c r="C28" s="10">
        <v>213</v>
      </c>
      <c r="D28" s="22" t="s">
        <v>26</v>
      </c>
      <c r="E28" s="5">
        <v>3613364.86</v>
      </c>
      <c r="F28" s="13"/>
    </row>
    <row r="29" spans="1:11" ht="15.75">
      <c r="A29" s="10"/>
      <c r="B29" s="10"/>
      <c r="C29" s="10">
        <v>214</v>
      </c>
      <c r="D29" s="22" t="s">
        <v>27</v>
      </c>
      <c r="E29" s="5">
        <v>2051.17</v>
      </c>
      <c r="F29" s="13"/>
    </row>
    <row r="30" spans="1:11" ht="15.75">
      <c r="A30" s="10"/>
      <c r="B30" s="10"/>
      <c r="C30" s="10">
        <v>215</v>
      </c>
      <c r="D30" s="22" t="s">
        <v>28</v>
      </c>
      <c r="E30" s="13">
        <v>1086490.96</v>
      </c>
      <c r="F30" s="13"/>
    </row>
    <row r="31" spans="1:11" ht="15.75">
      <c r="A31" s="10"/>
      <c r="B31" s="11">
        <v>22</v>
      </c>
      <c r="C31" s="10"/>
      <c r="D31" s="23" t="s">
        <v>29</v>
      </c>
      <c r="E31" s="12">
        <f>SUM(E32:E33)</f>
        <v>484213.86</v>
      </c>
      <c r="F31" s="13"/>
    </row>
    <row r="32" spans="1:11" ht="15.75">
      <c r="A32" s="10"/>
      <c r="B32" s="10"/>
      <c r="C32" s="10">
        <v>221</v>
      </c>
      <c r="D32" s="22" t="s">
        <v>30</v>
      </c>
      <c r="E32" s="13">
        <v>477773.76</v>
      </c>
      <c r="F32" s="13"/>
    </row>
    <row r="33" spans="1:11" ht="15.75">
      <c r="A33" s="10"/>
      <c r="B33" s="10"/>
      <c r="C33" s="10">
        <v>222</v>
      </c>
      <c r="D33" s="22" t="s">
        <v>31</v>
      </c>
      <c r="E33" s="5">
        <v>6440.1</v>
      </c>
      <c r="F33" s="13"/>
    </row>
    <row r="34" spans="1:11" s="5" customFormat="1" ht="15.75">
      <c r="A34" s="10"/>
      <c r="B34" s="11">
        <v>23</v>
      </c>
      <c r="C34" s="10"/>
      <c r="D34" s="27" t="s">
        <v>32</v>
      </c>
      <c r="E34" s="12">
        <f>SUM(E35:E35)</f>
        <v>4789.28</v>
      </c>
      <c r="F34" s="13"/>
      <c r="I34"/>
      <c r="J34"/>
      <c r="K34"/>
    </row>
    <row r="35" spans="1:11" s="5" customFormat="1" ht="15.75">
      <c r="A35" s="10"/>
      <c r="B35" s="10"/>
      <c r="C35" s="10">
        <v>232</v>
      </c>
      <c r="D35" s="28" t="s">
        <v>33</v>
      </c>
      <c r="E35" s="13">
        <v>4789.28</v>
      </c>
      <c r="F35" s="13"/>
      <c r="I35"/>
      <c r="J35"/>
      <c r="K35"/>
    </row>
    <row r="36" spans="1:11" s="5" customFormat="1" ht="15.75">
      <c r="A36" s="10"/>
      <c r="B36" s="11">
        <v>24</v>
      </c>
      <c r="C36" s="11"/>
      <c r="D36" s="27" t="s">
        <v>34</v>
      </c>
      <c r="E36" s="12">
        <f>SUM(E37:E38)</f>
        <v>150011.56</v>
      </c>
      <c r="F36" s="13"/>
      <c r="I36"/>
      <c r="J36"/>
      <c r="K36"/>
    </row>
    <row r="37" spans="1:11" s="5" customFormat="1" ht="15.75">
      <c r="A37" s="10"/>
      <c r="B37" s="10"/>
      <c r="C37" s="10">
        <v>241</v>
      </c>
      <c r="D37" s="28" t="s">
        <v>35</v>
      </c>
      <c r="E37" s="13">
        <v>18152.560000000001</v>
      </c>
      <c r="F37" s="13"/>
      <c r="I37"/>
      <c r="J37"/>
      <c r="K37"/>
    </row>
    <row r="38" spans="1:11" s="5" customFormat="1" ht="15.75">
      <c r="A38" s="10"/>
      <c r="B38" s="10"/>
      <c r="C38" s="10">
        <v>242</v>
      </c>
      <c r="D38" s="28" t="s">
        <v>36</v>
      </c>
      <c r="E38" s="5">
        <v>131859</v>
      </c>
      <c r="F38" s="13"/>
      <c r="I38"/>
      <c r="J38"/>
      <c r="K38"/>
    </row>
    <row r="39" spans="1:11" s="5" customFormat="1" ht="15.75">
      <c r="A39" s="10"/>
      <c r="B39" s="11">
        <v>25</v>
      </c>
      <c r="C39" s="10"/>
      <c r="D39" s="27" t="s">
        <v>37</v>
      </c>
      <c r="E39" s="12">
        <f>SUM(E40:E41)</f>
        <v>122277.24</v>
      </c>
      <c r="F39" s="13"/>
      <c r="I39"/>
      <c r="J39"/>
      <c r="K39"/>
    </row>
    <row r="40" spans="1:11" s="5" customFormat="1" ht="15.75">
      <c r="A40" s="10"/>
      <c r="B40" s="10"/>
      <c r="C40" s="10">
        <v>251</v>
      </c>
      <c r="D40" s="28" t="s">
        <v>38</v>
      </c>
      <c r="E40" s="5">
        <v>111977.24</v>
      </c>
      <c r="F40" s="13"/>
      <c r="I40"/>
      <c r="J40"/>
      <c r="K40"/>
    </row>
    <row r="41" spans="1:11" s="5" customFormat="1" ht="15.75">
      <c r="A41" s="10"/>
      <c r="B41" s="10"/>
      <c r="C41" s="10">
        <v>252</v>
      </c>
      <c r="D41" s="28" t="s">
        <v>39</v>
      </c>
      <c r="E41" s="5">
        <v>10300</v>
      </c>
      <c r="F41" s="13"/>
      <c r="I41"/>
      <c r="J41"/>
      <c r="K41"/>
    </row>
    <row r="42" spans="1:11" s="5" customFormat="1" ht="15.75">
      <c r="A42" s="10"/>
      <c r="B42" s="11">
        <v>26</v>
      </c>
      <c r="C42" s="10"/>
      <c r="D42" s="27" t="s">
        <v>40</v>
      </c>
      <c r="E42" s="12">
        <f>SUM(E43:E44)</f>
        <v>805766.6</v>
      </c>
      <c r="F42" s="13"/>
      <c r="I42"/>
      <c r="J42"/>
      <c r="K42"/>
    </row>
    <row r="43" spans="1:11" s="5" customFormat="1" ht="15.75">
      <c r="A43" s="10"/>
      <c r="B43" s="10"/>
      <c r="C43" s="10">
        <v>261</v>
      </c>
      <c r="D43" s="28" t="s">
        <v>41</v>
      </c>
      <c r="E43" s="5">
        <v>751256.37</v>
      </c>
      <c r="F43" s="13"/>
      <c r="I43"/>
      <c r="J43"/>
      <c r="K43"/>
    </row>
    <row r="44" spans="1:11" s="5" customFormat="1" ht="15.75">
      <c r="A44" s="10"/>
      <c r="B44" s="10"/>
      <c r="C44" s="10">
        <v>264</v>
      </c>
      <c r="D44" s="28" t="s">
        <v>42</v>
      </c>
      <c r="E44" s="5">
        <v>54510.23</v>
      </c>
      <c r="F44" s="13"/>
      <c r="I44"/>
      <c r="J44"/>
      <c r="K44"/>
    </row>
    <row r="45" spans="1:11" ht="15.75">
      <c r="A45" s="10"/>
      <c r="B45" s="11">
        <v>27</v>
      </c>
      <c r="C45" s="11"/>
      <c r="D45" s="29" t="s">
        <v>43</v>
      </c>
      <c r="E45" s="12">
        <f>SUM(E46:E47)</f>
        <v>359836</v>
      </c>
      <c r="F45" s="13"/>
    </row>
    <row r="46" spans="1:11" ht="15.75">
      <c r="A46" s="10"/>
      <c r="B46" s="11"/>
      <c r="C46" s="10">
        <v>272</v>
      </c>
      <c r="D46" s="22" t="s">
        <v>44</v>
      </c>
      <c r="E46" s="5">
        <v>7640.5</v>
      </c>
      <c r="F46" s="13"/>
    </row>
    <row r="47" spans="1:11" ht="15.75">
      <c r="A47" s="10"/>
      <c r="B47" s="10"/>
      <c r="C47" s="10">
        <v>273</v>
      </c>
      <c r="D47" s="22" t="s">
        <v>45</v>
      </c>
      <c r="E47" s="5">
        <v>352195.5</v>
      </c>
      <c r="F47" s="13"/>
    </row>
    <row r="48" spans="1:11" ht="15.75">
      <c r="A48" s="10"/>
      <c r="B48" s="11">
        <v>28</v>
      </c>
      <c r="C48" s="10"/>
      <c r="D48" s="23" t="s">
        <v>46</v>
      </c>
      <c r="E48" s="12">
        <f>SUM(E49:E49)</f>
        <v>2730.95</v>
      </c>
      <c r="F48" s="13"/>
    </row>
    <row r="49" spans="1:11" ht="15.75">
      <c r="A49" s="10"/>
      <c r="B49" s="11"/>
      <c r="C49" s="10">
        <v>281</v>
      </c>
      <c r="D49" s="30" t="s">
        <v>47</v>
      </c>
      <c r="E49" s="13">
        <v>2730.95</v>
      </c>
      <c r="F49" s="13"/>
    </row>
    <row r="50" spans="1:11" ht="15.75">
      <c r="A50" s="10"/>
      <c r="B50" s="11">
        <v>29</v>
      </c>
      <c r="C50" s="11"/>
      <c r="D50" s="23" t="s">
        <v>49</v>
      </c>
      <c r="E50" s="12">
        <f>SUM(E51:E54)</f>
        <v>1753726.42</v>
      </c>
      <c r="F50" s="13"/>
    </row>
    <row r="51" spans="1:11" ht="15.75">
      <c r="A51" s="10"/>
      <c r="B51" s="10"/>
      <c r="C51" s="10">
        <v>292</v>
      </c>
      <c r="D51" s="22" t="s">
        <v>50</v>
      </c>
      <c r="E51" s="5">
        <v>29254.27</v>
      </c>
      <c r="F51" s="13"/>
      <c r="J51" s="31"/>
      <c r="K51" s="31"/>
    </row>
    <row r="52" spans="1:11" s="36" customFormat="1" ht="15.75">
      <c r="A52" s="32"/>
      <c r="B52" s="32"/>
      <c r="C52" s="32">
        <v>296</v>
      </c>
      <c r="D52" s="33" t="s">
        <v>51</v>
      </c>
      <c r="E52" s="5">
        <v>1368380</v>
      </c>
      <c r="F52" s="34"/>
      <c r="G52" s="35"/>
      <c r="H52" s="35"/>
    </row>
    <row r="53" spans="1:11" s="36" customFormat="1" ht="15.75">
      <c r="A53" s="32"/>
      <c r="B53" s="32"/>
      <c r="C53" s="32">
        <v>297</v>
      </c>
      <c r="D53" s="33" t="s">
        <v>52</v>
      </c>
      <c r="E53" s="35">
        <v>208840.7</v>
      </c>
      <c r="F53" s="34"/>
      <c r="G53" s="35"/>
      <c r="H53" s="35"/>
      <c r="I53" s="13"/>
      <c r="J53" s="37"/>
    </row>
    <row r="54" spans="1:11" s="36" customFormat="1" ht="15.75">
      <c r="A54" s="32"/>
      <c r="B54" s="32"/>
      <c r="C54" s="32">
        <v>299</v>
      </c>
      <c r="D54" s="33" t="s">
        <v>49</v>
      </c>
      <c r="E54" s="35">
        <v>147251.45000000001</v>
      </c>
      <c r="F54" s="34"/>
      <c r="G54" s="35"/>
      <c r="H54" s="35"/>
    </row>
    <row r="55" spans="1:11" ht="15.75">
      <c r="A55" s="10"/>
      <c r="B55" s="10"/>
      <c r="C55" s="10"/>
      <c r="D55" s="11" t="s">
        <v>53</v>
      </c>
      <c r="E55" s="12"/>
      <c r="F55" s="12">
        <f>+E25</f>
        <v>8385558.9000000004</v>
      </c>
    </row>
    <row r="56" spans="1:11" ht="15.75">
      <c r="A56" s="18" t="s">
        <v>54</v>
      </c>
      <c r="B56" s="10"/>
      <c r="C56" s="10"/>
      <c r="D56" s="26" t="s">
        <v>55</v>
      </c>
      <c r="E56" s="12">
        <f>+E57+E59+E72+E75+E77</f>
        <v>1133362.53</v>
      </c>
      <c r="F56" s="13"/>
    </row>
    <row r="57" spans="1:11" s="25" customFormat="1" ht="15.75">
      <c r="A57" s="11"/>
      <c r="B57" s="11">
        <v>31</v>
      </c>
      <c r="C57" s="11"/>
      <c r="D57" s="26" t="s">
        <v>56</v>
      </c>
      <c r="E57" s="12">
        <f>SUM(E58:E58)</f>
        <v>182505.05000000002</v>
      </c>
      <c r="F57" s="12"/>
      <c r="G57" s="24"/>
      <c r="H57" s="24"/>
    </row>
    <row r="58" spans="1:11" ht="15.75">
      <c r="A58" s="10"/>
      <c r="B58" s="10"/>
      <c r="C58" s="10">
        <v>311</v>
      </c>
      <c r="D58" s="22" t="s">
        <v>57</v>
      </c>
      <c r="E58" s="35">
        <v>182505.05000000002</v>
      </c>
      <c r="F58" s="13"/>
    </row>
    <row r="59" spans="1:11" s="5" customFormat="1" ht="15.75">
      <c r="A59" s="10"/>
      <c r="B59" s="11">
        <v>33</v>
      </c>
      <c r="C59" s="10"/>
      <c r="D59" s="23" t="s">
        <v>58</v>
      </c>
      <c r="E59" s="12">
        <f>SUM(E60:E71)</f>
        <v>112781.17000000001</v>
      </c>
      <c r="F59" s="13"/>
      <c r="I59"/>
      <c r="J59"/>
      <c r="K59"/>
    </row>
    <row r="60" spans="1:11" s="5" customFormat="1" ht="15.75">
      <c r="A60" s="10"/>
      <c r="B60" s="10"/>
      <c r="C60" s="10">
        <v>331</v>
      </c>
      <c r="D60" s="22" t="s">
        <v>59</v>
      </c>
      <c r="E60" s="13">
        <v>15600.5</v>
      </c>
      <c r="F60" s="13"/>
      <c r="I60"/>
      <c r="J60"/>
      <c r="K60"/>
    </row>
    <row r="61" spans="1:11" s="5" customFormat="1" ht="15.75">
      <c r="A61" s="10"/>
      <c r="B61" s="10"/>
      <c r="C61" s="10">
        <v>332</v>
      </c>
      <c r="D61" s="22" t="s">
        <v>60</v>
      </c>
      <c r="E61" s="13">
        <v>52746</v>
      </c>
      <c r="F61" s="13"/>
      <c r="I61"/>
      <c r="J61"/>
      <c r="K61"/>
    </row>
    <row r="62" spans="1:11" s="5" customFormat="1">
      <c r="A62"/>
      <c r="B62" s="1"/>
      <c r="C62" s="1"/>
      <c r="D62" s="2"/>
      <c r="E62" s="3"/>
      <c r="F62" s="4"/>
      <c r="I62"/>
      <c r="J62"/>
      <c r="K62"/>
    </row>
    <row r="63" spans="1:11" s="5" customFormat="1">
      <c r="A63"/>
      <c r="B63" s="1"/>
      <c r="C63" s="1"/>
      <c r="D63" s="2"/>
      <c r="E63" s="3"/>
      <c r="F63" s="4"/>
      <c r="I63"/>
      <c r="J63"/>
      <c r="K63"/>
    </row>
    <row r="64" spans="1:11" s="5" customFormat="1">
      <c r="A64"/>
      <c r="B64" s="1"/>
      <c r="C64" s="1"/>
      <c r="D64" s="2"/>
      <c r="E64" s="3"/>
      <c r="F64" s="4"/>
      <c r="I64"/>
      <c r="J64"/>
      <c r="K64"/>
    </row>
    <row r="65" spans="1:11" s="5" customFormat="1">
      <c r="A65"/>
      <c r="B65" s="1"/>
      <c r="C65" s="1"/>
      <c r="D65" s="2"/>
      <c r="E65" s="3"/>
      <c r="F65" s="4"/>
      <c r="I65"/>
      <c r="J65"/>
      <c r="K65"/>
    </row>
    <row r="66" spans="1:11" s="5" customFormat="1" ht="18.75">
      <c r="A66" s="6" t="s">
        <v>0</v>
      </c>
      <c r="B66" s="6"/>
      <c r="C66" s="6"/>
      <c r="D66" s="6"/>
      <c r="E66" s="6"/>
      <c r="F66" s="6"/>
      <c r="I66"/>
      <c r="J66"/>
      <c r="K66"/>
    </row>
    <row r="67" spans="1:11" s="5" customFormat="1" ht="15.75">
      <c r="A67" s="7" t="s">
        <v>1</v>
      </c>
      <c r="B67" s="7"/>
      <c r="C67" s="7"/>
      <c r="D67" s="7"/>
      <c r="E67" s="7"/>
      <c r="F67" s="7"/>
      <c r="I67"/>
      <c r="J67"/>
      <c r="K67"/>
    </row>
    <row r="68" spans="1:11" s="5" customFormat="1">
      <c r="A68" s="8" t="s">
        <v>92</v>
      </c>
      <c r="B68" s="8"/>
      <c r="C68" s="8"/>
      <c r="D68" s="8"/>
      <c r="E68" s="8"/>
      <c r="F68" s="8"/>
      <c r="I68"/>
      <c r="J68"/>
      <c r="K68"/>
    </row>
    <row r="69" spans="1:11" s="5" customFormat="1" ht="15.75" thickBot="1">
      <c r="A69" s="9" t="s">
        <v>2</v>
      </c>
      <c r="B69" s="9"/>
      <c r="C69" s="9"/>
      <c r="D69" s="9"/>
      <c r="E69" s="9"/>
      <c r="F69" s="9"/>
      <c r="I69"/>
      <c r="J69"/>
      <c r="K69"/>
    </row>
    <row r="70" spans="1:11" s="5" customFormat="1" ht="16.5" thickTop="1">
      <c r="A70" s="10"/>
      <c r="B70" s="10"/>
      <c r="C70" s="10">
        <v>333</v>
      </c>
      <c r="D70" s="22" t="s">
        <v>61</v>
      </c>
      <c r="E70" s="13">
        <v>43582.07</v>
      </c>
      <c r="F70" s="13"/>
      <c r="I70"/>
      <c r="J70"/>
      <c r="K70"/>
    </row>
    <row r="71" spans="1:11" s="5" customFormat="1" ht="15.75">
      <c r="A71" s="10"/>
      <c r="B71" s="10"/>
      <c r="C71" s="10">
        <v>335</v>
      </c>
      <c r="D71" s="22" t="s">
        <v>62</v>
      </c>
      <c r="E71" s="13">
        <v>852.6</v>
      </c>
      <c r="F71" s="13"/>
      <c r="I71"/>
      <c r="J71"/>
      <c r="K71"/>
    </row>
    <row r="72" spans="1:11" s="5" customFormat="1" ht="15.75">
      <c r="A72" s="10"/>
      <c r="B72" s="11">
        <v>34</v>
      </c>
      <c r="C72" s="11"/>
      <c r="D72" s="23" t="s">
        <v>63</v>
      </c>
      <c r="E72" s="12">
        <f>SUM(E73:E74)</f>
        <v>318584.24</v>
      </c>
      <c r="F72" s="13"/>
      <c r="I72"/>
      <c r="J72"/>
      <c r="K72"/>
    </row>
    <row r="73" spans="1:11" s="5" customFormat="1" ht="15.75">
      <c r="A73" s="10"/>
      <c r="B73" s="10"/>
      <c r="C73" s="10">
        <v>341</v>
      </c>
      <c r="D73" s="22" t="s">
        <v>64</v>
      </c>
      <c r="E73" s="35">
        <v>318117.24</v>
      </c>
      <c r="F73" s="13"/>
      <c r="I73"/>
      <c r="J73"/>
      <c r="K73"/>
    </row>
    <row r="74" spans="1:11" s="5" customFormat="1" ht="15.75">
      <c r="A74" s="10"/>
      <c r="B74" s="10"/>
      <c r="C74" s="10">
        <v>343</v>
      </c>
      <c r="D74" s="22" t="s">
        <v>65</v>
      </c>
      <c r="E74" s="3">
        <v>467</v>
      </c>
      <c r="F74" s="13"/>
      <c r="I74"/>
      <c r="J74"/>
      <c r="K74"/>
    </row>
    <row r="75" spans="1:11" s="5" customFormat="1" ht="15.75">
      <c r="A75" s="10"/>
      <c r="B75" s="20" t="s">
        <v>66</v>
      </c>
      <c r="C75" s="10"/>
      <c r="D75" s="21" t="s">
        <v>67</v>
      </c>
      <c r="E75" s="12">
        <f>+E76</f>
        <v>2680</v>
      </c>
      <c r="F75" s="13"/>
      <c r="I75"/>
      <c r="J75"/>
      <c r="K75"/>
    </row>
    <row r="76" spans="1:11" s="5" customFormat="1" ht="15.75">
      <c r="A76" s="10"/>
      <c r="B76" s="10"/>
      <c r="C76" s="10">
        <v>365</v>
      </c>
      <c r="D76" s="22" t="s">
        <v>68</v>
      </c>
      <c r="E76" s="3">
        <v>2680</v>
      </c>
      <c r="F76" s="13"/>
      <c r="I76"/>
      <c r="J76"/>
      <c r="K76"/>
    </row>
    <row r="77" spans="1:11" s="5" customFormat="1" ht="15.75">
      <c r="A77" s="10"/>
      <c r="B77" s="11">
        <v>39</v>
      </c>
      <c r="C77" s="11"/>
      <c r="D77" s="23" t="s">
        <v>69</v>
      </c>
      <c r="E77" s="12">
        <f>SUM(E78:E83)</f>
        <v>516812.07000000007</v>
      </c>
      <c r="F77" s="13"/>
      <c r="I77"/>
      <c r="J77"/>
      <c r="K77"/>
    </row>
    <row r="78" spans="1:11" s="5" customFormat="1" ht="15.75">
      <c r="A78" s="10"/>
      <c r="B78" s="10"/>
      <c r="C78" s="10">
        <v>391</v>
      </c>
      <c r="D78" s="33" t="s">
        <v>70</v>
      </c>
      <c r="E78" s="3">
        <v>2190.0100000000002</v>
      </c>
      <c r="F78" s="13"/>
      <c r="I78"/>
      <c r="J78"/>
      <c r="K78"/>
    </row>
    <row r="79" spans="1:11" s="5" customFormat="1" ht="15.75">
      <c r="A79" s="10"/>
      <c r="B79" s="10"/>
      <c r="C79" s="10">
        <v>392</v>
      </c>
      <c r="D79" s="33" t="s">
        <v>71</v>
      </c>
      <c r="E79" s="3">
        <v>87933.8</v>
      </c>
      <c r="F79" s="13"/>
      <c r="I79"/>
      <c r="J79"/>
      <c r="K79"/>
    </row>
    <row r="80" spans="1:11" s="5" customFormat="1" ht="15.75">
      <c r="A80" s="10"/>
      <c r="B80" s="10"/>
      <c r="C80" s="10">
        <v>395</v>
      </c>
      <c r="D80" s="33" t="s">
        <v>72</v>
      </c>
      <c r="E80" s="35">
        <v>2591.9</v>
      </c>
      <c r="F80" s="13"/>
      <c r="I80"/>
      <c r="J80"/>
      <c r="K80"/>
    </row>
    <row r="81" spans="1:11" s="5" customFormat="1" ht="15.75">
      <c r="A81" s="10"/>
      <c r="B81" s="10"/>
      <c r="C81" s="10">
        <v>396</v>
      </c>
      <c r="D81" s="33" t="s">
        <v>73</v>
      </c>
      <c r="E81" s="35">
        <v>15176.5</v>
      </c>
      <c r="F81" s="13"/>
      <c r="I81"/>
      <c r="J81"/>
      <c r="K81"/>
    </row>
    <row r="82" spans="1:11" s="5" customFormat="1" ht="15.75">
      <c r="A82" s="10"/>
      <c r="B82" s="10"/>
      <c r="C82" s="10">
        <v>397</v>
      </c>
      <c r="D82" s="33" t="s">
        <v>74</v>
      </c>
      <c r="E82" s="35">
        <v>399869.84</v>
      </c>
      <c r="F82" s="13"/>
      <c r="I82"/>
      <c r="J82"/>
      <c r="K82"/>
    </row>
    <row r="83" spans="1:11" s="5" customFormat="1" ht="15.75">
      <c r="A83" s="10"/>
      <c r="B83" s="10"/>
      <c r="C83" s="10">
        <v>399</v>
      </c>
      <c r="D83" s="33" t="s">
        <v>75</v>
      </c>
      <c r="E83" s="35">
        <v>9050.02</v>
      </c>
      <c r="F83" s="13"/>
      <c r="I83"/>
      <c r="J83"/>
      <c r="K83"/>
    </row>
    <row r="84" spans="1:11" s="5" customFormat="1" ht="15.75">
      <c r="A84" s="10"/>
      <c r="B84" s="10"/>
      <c r="C84" s="10"/>
      <c r="D84" s="11" t="s">
        <v>76</v>
      </c>
      <c r="E84" s="24">
        <v>0</v>
      </c>
      <c r="F84" s="12">
        <f>+E56</f>
        <v>1133362.53</v>
      </c>
      <c r="I84"/>
      <c r="J84"/>
      <c r="K84"/>
    </row>
    <row r="85" spans="1:11" s="5" customFormat="1" ht="15.75">
      <c r="A85" s="18" t="s">
        <v>77</v>
      </c>
      <c r="B85" s="10"/>
      <c r="C85" s="10"/>
      <c r="D85" s="11" t="s">
        <v>78</v>
      </c>
      <c r="E85" s="12">
        <f>+E86</f>
        <v>94900</v>
      </c>
      <c r="F85" s="12"/>
      <c r="I85"/>
      <c r="J85"/>
      <c r="K85"/>
    </row>
    <row r="86" spans="1:11" s="5" customFormat="1" ht="15.75">
      <c r="A86" s="18"/>
      <c r="B86" s="11">
        <v>42</v>
      </c>
      <c r="C86" s="10"/>
      <c r="D86" s="11" t="s">
        <v>79</v>
      </c>
      <c r="E86" s="12">
        <f>SUM(E87:E87)</f>
        <v>94900</v>
      </c>
      <c r="F86" s="12"/>
      <c r="I86"/>
      <c r="J86"/>
      <c r="K86"/>
    </row>
    <row r="87" spans="1:11" s="5" customFormat="1" ht="15.75">
      <c r="A87" s="18"/>
      <c r="B87" s="11"/>
      <c r="C87" s="10">
        <v>424</v>
      </c>
      <c r="D87" s="10" t="s">
        <v>80</v>
      </c>
      <c r="E87" s="3">
        <v>94900</v>
      </c>
      <c r="F87" s="12"/>
      <c r="I87"/>
      <c r="J87"/>
      <c r="K87"/>
    </row>
    <row r="88" spans="1:11" s="5" customFormat="1" ht="15.75">
      <c r="A88" s="18"/>
      <c r="B88" s="11"/>
      <c r="C88" s="10"/>
      <c r="D88" s="11" t="s">
        <v>81</v>
      </c>
      <c r="E88" s="13"/>
      <c r="F88" s="12">
        <f>+E85</f>
        <v>94900</v>
      </c>
      <c r="I88"/>
      <c r="J88"/>
      <c r="K88"/>
    </row>
    <row r="89" spans="1:11" s="5" customFormat="1" ht="15.75">
      <c r="A89" s="18" t="s">
        <v>82</v>
      </c>
      <c r="B89" s="10"/>
      <c r="C89" s="10"/>
      <c r="D89" s="26" t="s">
        <v>83</v>
      </c>
      <c r="E89" s="12">
        <f>+E90</f>
        <v>6353668.0099999998</v>
      </c>
      <c r="F89" s="13"/>
      <c r="I89"/>
      <c r="J89"/>
      <c r="K89"/>
    </row>
    <row r="90" spans="1:11" s="5" customFormat="1" ht="15.75">
      <c r="A90" s="18"/>
      <c r="B90" s="11">
        <v>61</v>
      </c>
      <c r="C90" s="10"/>
      <c r="D90" s="26" t="s">
        <v>48</v>
      </c>
      <c r="E90" s="12">
        <f>SUM(E91:E92)</f>
        <v>6353668.0099999998</v>
      </c>
      <c r="F90" s="13"/>
      <c r="I90"/>
      <c r="J90"/>
      <c r="K90"/>
    </row>
    <row r="91" spans="1:11" s="5" customFormat="1" ht="15.75">
      <c r="A91" s="10"/>
      <c r="B91" s="10"/>
      <c r="C91" s="10">
        <v>614</v>
      </c>
      <c r="D91" s="38" t="s">
        <v>84</v>
      </c>
      <c r="E91" s="35">
        <v>1861754.44</v>
      </c>
      <c r="F91" s="13"/>
      <c r="I91"/>
      <c r="J91"/>
      <c r="K91"/>
    </row>
    <row r="92" spans="1:11" ht="15.75">
      <c r="A92" s="10"/>
      <c r="B92" s="10"/>
      <c r="C92" s="10">
        <v>617</v>
      </c>
      <c r="D92" s="22" t="s">
        <v>85</v>
      </c>
      <c r="E92" s="31">
        <v>4491913.5699999994</v>
      </c>
      <c r="F92" s="13"/>
      <c r="H92" s="35"/>
      <c r="I92" s="5"/>
      <c r="J92" s="5"/>
      <c r="K92" s="31"/>
    </row>
    <row r="93" spans="1:11" ht="15.75">
      <c r="A93" s="10"/>
      <c r="B93" s="10"/>
      <c r="C93" s="10"/>
      <c r="D93" s="12" t="s">
        <v>86</v>
      </c>
      <c r="E93" s="13"/>
      <c r="F93" s="12">
        <f>+E89</f>
        <v>6353668.0099999998</v>
      </c>
    </row>
    <row r="94" spans="1:11" ht="15.75">
      <c r="A94" s="10"/>
      <c r="B94" s="10"/>
      <c r="C94" s="10"/>
      <c r="D94" s="13"/>
      <c r="E94" s="13"/>
      <c r="F94" s="13"/>
    </row>
    <row r="95" spans="1:11" ht="15.75">
      <c r="A95" s="10"/>
      <c r="B95" s="10"/>
      <c r="C95" s="10"/>
      <c r="D95" s="21" t="s">
        <v>87</v>
      </c>
      <c r="E95" s="10"/>
      <c r="F95" s="12">
        <f>+F24+F55+F75+F84+F88+F93+F94</f>
        <v>21591862.630000003</v>
      </c>
      <c r="I95" s="5"/>
      <c r="J95" s="5"/>
      <c r="K95" s="5"/>
    </row>
    <row r="96" spans="1:11" ht="15.75">
      <c r="A96" s="10"/>
      <c r="B96" s="10"/>
      <c r="C96" s="10"/>
      <c r="D96" s="22" t="s">
        <v>88</v>
      </c>
      <c r="E96" s="10"/>
      <c r="F96" s="13">
        <v>539051.1399999999</v>
      </c>
      <c r="H96" s="13"/>
      <c r="I96" s="5"/>
      <c r="J96" s="5"/>
      <c r="K96" s="5"/>
    </row>
    <row r="97" spans="1:10" ht="15.75">
      <c r="A97" s="10"/>
      <c r="B97" s="10"/>
      <c r="C97" s="10"/>
      <c r="D97" s="21" t="s">
        <v>89</v>
      </c>
      <c r="E97" s="10"/>
      <c r="F97" s="12">
        <f>+F95-F96</f>
        <v>21052811.490000002</v>
      </c>
    </row>
    <row r="98" spans="1:10" ht="15.75">
      <c r="A98" s="10"/>
      <c r="B98" s="10"/>
      <c r="C98" s="10"/>
      <c r="D98" s="21" t="s">
        <v>90</v>
      </c>
      <c r="E98" s="10"/>
      <c r="F98" s="12">
        <f>+F12-F97</f>
        <v>43693604.109999999</v>
      </c>
      <c r="I98" s="5"/>
      <c r="J98" s="5"/>
    </row>
    <row r="99" spans="1:10" ht="15.75">
      <c r="A99" s="10"/>
      <c r="B99" s="10"/>
      <c r="C99" s="10"/>
      <c r="D99" s="10"/>
      <c r="E99" s="10"/>
      <c r="F99" s="13"/>
      <c r="I99" s="5"/>
      <c r="J99" s="5"/>
    </row>
    <row r="100" spans="1:10" ht="15.75">
      <c r="A100" s="10"/>
      <c r="B100" s="10"/>
      <c r="C100" s="10"/>
      <c r="D100" s="11" t="s">
        <v>105</v>
      </c>
      <c r="E100" s="12"/>
      <c r="F100" s="12">
        <v>43693604.109999999</v>
      </c>
      <c r="I100" s="31"/>
      <c r="J100" s="31"/>
    </row>
    <row r="101" spans="1:10" ht="15.75">
      <c r="A101" s="10"/>
      <c r="B101" s="10"/>
      <c r="C101" s="10"/>
      <c r="D101" s="11"/>
      <c r="E101" s="12"/>
      <c r="F101" s="12">
        <f>F98-F100</f>
        <v>0</v>
      </c>
    </row>
    <row r="102" spans="1:10" ht="15.75">
      <c r="A102" s="10"/>
      <c r="B102" s="10"/>
      <c r="C102" s="10"/>
      <c r="D102" s="39" t="s">
        <v>91</v>
      </c>
      <c r="E102" s="12"/>
      <c r="F102" s="12"/>
    </row>
    <row r="103" spans="1:10" ht="15.75">
      <c r="A103" s="10"/>
      <c r="B103" s="10"/>
      <c r="C103" s="10"/>
      <c r="D103" s="40">
        <v>41401</v>
      </c>
      <c r="E103" s="12"/>
      <c r="F103" s="12"/>
    </row>
    <row r="104" spans="1:10" ht="15.75">
      <c r="A104" s="10"/>
      <c r="B104" s="10"/>
      <c r="C104" s="10"/>
      <c r="D104" s="11"/>
      <c r="E104" s="12"/>
      <c r="F104" s="12"/>
    </row>
    <row r="105" spans="1:10" ht="15.75">
      <c r="A105" s="10"/>
      <c r="B105" s="10"/>
      <c r="C105" s="10"/>
      <c r="D105" s="11"/>
      <c r="E105" s="12"/>
      <c r="F105" s="12"/>
    </row>
    <row r="106" spans="1:10" ht="15.75">
      <c r="A106" s="10"/>
      <c r="B106" s="10"/>
      <c r="C106" s="10"/>
      <c r="D106" s="11"/>
      <c r="E106" s="12"/>
      <c r="F106" s="12"/>
    </row>
    <row r="107" spans="1:10" ht="15.75">
      <c r="A107" s="10"/>
      <c r="B107" s="10"/>
      <c r="C107" s="10"/>
      <c r="D107" s="11"/>
      <c r="E107" s="12"/>
      <c r="F107" s="12"/>
    </row>
    <row r="108" spans="1:10" ht="15.75">
      <c r="A108" s="10"/>
      <c r="B108" s="10"/>
      <c r="C108" s="10"/>
      <c r="D108" s="11"/>
      <c r="E108" s="12"/>
      <c r="F108" s="12"/>
    </row>
    <row r="109" spans="1:10" ht="15.75">
      <c r="A109" s="10"/>
      <c r="B109" s="10"/>
      <c r="C109" s="10"/>
      <c r="D109" s="11"/>
      <c r="E109" s="12"/>
      <c r="F109" s="12"/>
    </row>
    <row r="110" spans="1:10" ht="15.75">
      <c r="A110" s="10"/>
      <c r="B110" s="10"/>
      <c r="C110" s="10"/>
      <c r="D110" s="11"/>
      <c r="E110" s="12"/>
      <c r="F110" s="12"/>
    </row>
    <row r="111" spans="1:10" ht="15.75">
      <c r="A111" s="10"/>
      <c r="B111" s="10"/>
      <c r="C111" s="10"/>
      <c r="D111" s="11"/>
      <c r="E111" s="12"/>
      <c r="F111" s="12"/>
    </row>
    <row r="112" spans="1:10" ht="15.75">
      <c r="A112" s="10"/>
      <c r="B112" s="10"/>
      <c r="C112" s="10"/>
      <c r="D112" s="11"/>
      <c r="E112" s="12"/>
      <c r="F112" s="12"/>
    </row>
    <row r="113" spans="1:9" ht="15.75">
      <c r="A113" s="10"/>
      <c r="B113" s="10"/>
      <c r="C113" s="10"/>
      <c r="D113" s="11"/>
      <c r="E113" s="12"/>
      <c r="F113" s="12"/>
      <c r="I113" s="5"/>
    </row>
    <row r="114" spans="1:9" ht="15.75">
      <c r="A114" s="10"/>
      <c r="B114" s="10"/>
      <c r="C114" s="10"/>
      <c r="D114" s="11"/>
      <c r="E114" s="12"/>
      <c r="F114" s="12"/>
      <c r="I114" s="5"/>
    </row>
  </sheetData>
  <mergeCells count="12">
    <mergeCell ref="B62:C65"/>
    <mergeCell ref="F62:F65"/>
    <mergeCell ref="A66:F66"/>
    <mergeCell ref="A67:F67"/>
    <mergeCell ref="A68:F68"/>
    <mergeCell ref="A69:F69"/>
    <mergeCell ref="B1:C4"/>
    <mergeCell ref="F1:F4"/>
    <mergeCell ref="A5:F5"/>
    <mergeCell ref="A6:F6"/>
    <mergeCell ref="A7:F7"/>
    <mergeCell ref="A8:F8"/>
  </mergeCells>
  <pageMargins left="0.19" right="0.18" top="0.3" bottom="0.3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workbookViewId="0">
      <pane ySplit="7" topLeftCell="A25" activePane="bottomLeft" state="frozen"/>
      <selection pane="bottomLeft" activeCell="B42" sqref="B42"/>
    </sheetView>
  </sheetViews>
  <sheetFormatPr defaultColWidth="11.42578125" defaultRowHeight="12.75"/>
  <cols>
    <col min="1" max="1" width="7.85546875" style="41" customWidth="1"/>
    <col min="2" max="2" width="8.5703125" style="41" customWidth="1"/>
    <col min="3" max="3" width="9.85546875" style="41" customWidth="1"/>
    <col min="4" max="4" width="21.140625" style="41" customWidth="1"/>
    <col min="5" max="5" width="18.140625" style="42" customWidth="1"/>
    <col min="6" max="6" width="4.85546875" style="42" customWidth="1"/>
    <col min="7" max="7" width="19.5703125" style="42" customWidth="1"/>
    <col min="8" max="8" width="14" style="42" customWidth="1"/>
    <col min="9" max="9" width="41.42578125" style="42" customWidth="1"/>
    <col min="10" max="10" width="18.140625" style="42" customWidth="1"/>
    <col min="11" max="11" width="13.85546875" style="41" bestFit="1" customWidth="1"/>
    <col min="12" max="12" width="17.85546875" style="41" bestFit="1" customWidth="1"/>
    <col min="13" max="13" width="11.42578125" style="41"/>
    <col min="14" max="14" width="11.5703125" style="41" bestFit="1" customWidth="1"/>
    <col min="15" max="20" width="11.42578125" style="41"/>
    <col min="21" max="39" width="0" style="41" hidden="1" customWidth="1"/>
    <col min="40" max="16384" width="11.42578125" style="41"/>
  </cols>
  <sheetData>
    <row r="1" spans="1:10" ht="8.25" customHeight="1"/>
    <row r="6" spans="1:10" ht="18.75">
      <c r="A6" s="6" t="s">
        <v>0</v>
      </c>
      <c r="B6" s="6"/>
      <c r="C6" s="6"/>
      <c r="D6" s="6"/>
      <c r="E6" s="6"/>
      <c r="F6" s="6"/>
      <c r="G6" s="6"/>
      <c r="H6" s="6"/>
    </row>
    <row r="7" spans="1:10" ht="15">
      <c r="A7" s="8"/>
      <c r="B7" s="8"/>
      <c r="C7" s="8"/>
      <c r="D7" s="8"/>
      <c r="E7" s="8"/>
      <c r="F7" s="8"/>
    </row>
    <row r="8" spans="1:10" ht="15.75" customHeight="1">
      <c r="A8" s="43"/>
      <c r="B8" s="43"/>
      <c r="C8" s="43"/>
      <c r="D8" s="43"/>
      <c r="E8" s="43"/>
      <c r="F8" s="43"/>
      <c r="G8" s="43"/>
      <c r="H8" s="44"/>
      <c r="I8" s="44"/>
      <c r="J8" s="44"/>
    </row>
    <row r="9" spans="1:10" ht="15.75" customHeight="1">
      <c r="A9" s="43"/>
      <c r="B9" s="43"/>
      <c r="C9" s="43"/>
      <c r="D9" s="43"/>
      <c r="E9" s="43"/>
      <c r="F9" s="43"/>
      <c r="G9" s="43"/>
      <c r="H9" s="44"/>
      <c r="I9" s="44"/>
      <c r="J9" s="44"/>
    </row>
    <row r="10" spans="1:10">
      <c r="A10" s="45"/>
      <c r="B10" s="45"/>
      <c r="C10" s="45"/>
      <c r="D10" s="46"/>
    </row>
    <row r="11" spans="1:10" ht="15.75">
      <c r="A11" s="47" t="s">
        <v>93</v>
      </c>
      <c r="B11" s="47"/>
      <c r="C11" s="47"/>
      <c r="D11" s="47"/>
      <c r="E11" s="47"/>
      <c r="F11" s="47"/>
      <c r="G11" s="47"/>
    </row>
    <row r="12" spans="1:10" ht="15.75">
      <c r="A12" s="47" t="s">
        <v>102</v>
      </c>
      <c r="B12" s="47"/>
      <c r="C12" s="47"/>
      <c r="D12" s="47"/>
      <c r="E12" s="47"/>
      <c r="F12" s="47"/>
      <c r="G12" s="47"/>
    </row>
    <row r="13" spans="1:10" ht="15.75">
      <c r="A13" s="47" t="s">
        <v>94</v>
      </c>
      <c r="B13" s="47"/>
      <c r="C13" s="47"/>
      <c r="D13" s="47"/>
      <c r="E13" s="47"/>
      <c r="F13" s="47"/>
      <c r="G13" s="47"/>
    </row>
    <row r="14" spans="1:10" ht="12.75" hidden="1" customHeight="1">
      <c r="A14" s="48"/>
      <c r="B14" s="48"/>
      <c r="C14" s="48"/>
      <c r="D14" s="49"/>
      <c r="E14" s="50"/>
      <c r="F14" s="50"/>
      <c r="G14" s="50"/>
    </row>
    <row r="15" spans="1:10" ht="12.75" hidden="1" customHeight="1"/>
    <row r="18" spans="1:39" s="42" customFormat="1" ht="15.75">
      <c r="A18" s="47" t="s">
        <v>95</v>
      </c>
      <c r="B18" s="47"/>
      <c r="C18" s="47"/>
      <c r="D18" s="47"/>
      <c r="E18" s="47"/>
      <c r="F18" s="47"/>
      <c r="G18" s="47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</row>
    <row r="19" spans="1:39" s="42" customFormat="1" ht="15.75">
      <c r="A19" s="47"/>
      <c r="B19" s="47"/>
      <c r="C19" s="47"/>
      <c r="D19" s="47"/>
      <c r="E19" s="47"/>
      <c r="F19" s="47"/>
      <c r="G19" s="47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</row>
    <row r="20" spans="1:39" s="42" customFormat="1" ht="15">
      <c r="A20" s="41"/>
      <c r="B20" s="41"/>
      <c r="C20" s="41"/>
      <c r="D20" s="51"/>
      <c r="E20" s="51"/>
      <c r="F20" s="51"/>
      <c r="G20" s="5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</row>
    <row r="21" spans="1:39" s="42" customFormat="1">
      <c r="A21" s="41"/>
      <c r="B21" s="41"/>
      <c r="C21" s="41"/>
      <c r="D21" s="52"/>
      <c r="E21" s="52"/>
      <c r="F21" s="52"/>
      <c r="G21" s="52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</row>
    <row r="22" spans="1:39" s="42" customFormat="1" ht="15.75">
      <c r="A22" s="53" t="s">
        <v>96</v>
      </c>
      <c r="B22" s="53"/>
      <c r="C22" s="53"/>
      <c r="D22" s="53"/>
      <c r="E22" s="54"/>
      <c r="F22" s="54"/>
      <c r="G22" s="55" t="s">
        <v>97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</row>
    <row r="23" spans="1:39" s="42" customFormat="1" ht="18">
      <c r="A23" s="56" t="s">
        <v>103</v>
      </c>
      <c r="B23" s="56"/>
      <c r="C23" s="56"/>
      <c r="D23" s="56"/>
      <c r="E23" s="57"/>
      <c r="F23" s="57"/>
      <c r="G23" s="58">
        <f>'EJEC MES DE MARZO 2013'!F10</f>
        <v>45025772.600000001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</row>
    <row r="24" spans="1:39" s="42" customFormat="1" ht="18">
      <c r="A24" s="56" t="s">
        <v>98</v>
      </c>
      <c r="B24" s="56"/>
      <c r="C24" s="56"/>
      <c r="D24" s="56"/>
      <c r="E24" s="57"/>
      <c r="F24" s="59"/>
      <c r="G24" s="60">
        <f>'EJEC MES DE MARZO 2013'!F11</f>
        <v>19720643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</row>
    <row r="25" spans="1:39" s="42" customFormat="1" ht="18">
      <c r="A25" s="61" t="s">
        <v>99</v>
      </c>
      <c r="B25" s="61"/>
      <c r="C25" s="61"/>
      <c r="D25" s="61"/>
      <c r="E25" s="59"/>
      <c r="F25" s="59"/>
      <c r="G25" s="62">
        <f>+G23+G24</f>
        <v>64746415.600000001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</row>
    <row r="26" spans="1:39" s="42" customFormat="1" ht="30" customHeight="1">
      <c r="A26" s="63"/>
      <c r="B26" s="63"/>
      <c r="C26" s="63"/>
      <c r="D26" s="64"/>
      <c r="E26" s="59"/>
      <c r="F26" s="59"/>
      <c r="G26" s="59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</row>
    <row r="27" spans="1:39" s="42" customFormat="1" ht="18">
      <c r="A27" s="61" t="s">
        <v>100</v>
      </c>
      <c r="B27" s="61"/>
      <c r="C27" s="63"/>
      <c r="D27" s="59"/>
      <c r="E27" s="59"/>
      <c r="F27" s="59"/>
      <c r="G27" s="59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</row>
    <row r="28" spans="1:39" s="42" customFormat="1" ht="18">
      <c r="A28" s="65" t="s">
        <v>101</v>
      </c>
      <c r="B28" s="65"/>
      <c r="C28" s="65"/>
      <c r="D28" s="65"/>
      <c r="E28" s="59"/>
      <c r="F28" s="58"/>
      <c r="G28" s="58">
        <f>'EJEC MES DE MARZO 2013'!F97</f>
        <v>21052811.490000002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</row>
    <row r="29" spans="1:39" s="42" customFormat="1" ht="18.75" thickBot="1">
      <c r="A29" s="66" t="s">
        <v>104</v>
      </c>
      <c r="B29" s="66"/>
      <c r="C29" s="66"/>
      <c r="D29" s="66"/>
      <c r="E29" s="58"/>
      <c r="F29" s="64"/>
      <c r="G29" s="67">
        <f>+G25-G28</f>
        <v>43693604.109999999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</row>
    <row r="30" spans="1:39" s="42" customFormat="1" ht="30" customHeight="1" thickTop="1">
      <c r="A30" s="66"/>
      <c r="B30" s="66"/>
      <c r="C30" s="66"/>
      <c r="D30" s="68"/>
      <c r="E30" s="64"/>
      <c r="F30" s="68"/>
      <c r="G30" s="69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39" s="42" customFormat="1" ht="15.75">
      <c r="A31" s="41"/>
      <c r="B31" s="41"/>
      <c r="C31" s="41"/>
      <c r="D31" s="41"/>
      <c r="E31" s="68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</row>
  </sheetData>
  <mergeCells count="15"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  <mergeCell ref="A6:H6"/>
    <mergeCell ref="A7:F7"/>
    <mergeCell ref="A11:G11"/>
    <mergeCell ref="A12:G12"/>
    <mergeCell ref="A13:G13"/>
    <mergeCell ref="A18:G18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EJEC MES DE MARZO 2013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2013-08-30T18:24:55Z</cp:lastPrinted>
  <dcterms:created xsi:type="dcterms:W3CDTF">2013-08-30T18:08:04Z</dcterms:created>
  <dcterms:modified xsi:type="dcterms:W3CDTF">2013-08-30T19:08:56Z</dcterms:modified>
</cp:coreProperties>
</file>