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via.casado\Desktop\"/>
    </mc:Choice>
  </mc:AlternateContent>
  <bookViews>
    <workbookView xWindow="360" yWindow="270" windowWidth="14955" windowHeight="7935" tabRatio="596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52511"/>
</workbook>
</file>

<file path=xl/calcChain.xml><?xml version="1.0" encoding="utf-8"?>
<calcChain xmlns="http://schemas.openxmlformats.org/spreadsheetml/2006/main">
  <c r="N98" i="7" l="1"/>
  <c r="N96" i="7"/>
  <c r="N74" i="7"/>
  <c r="N53" i="7"/>
  <c r="N80" i="7"/>
  <c r="N79" i="7" s="1"/>
  <c r="N95" i="7" l="1"/>
  <c r="N94" i="7" s="1"/>
  <c r="O100" i="7" s="1"/>
  <c r="S119" i="7" s="1"/>
  <c r="N60" i="7" l="1"/>
  <c r="N77" i="7" l="1"/>
  <c r="N76" i="7" s="1"/>
  <c r="N67" i="7"/>
  <c r="N25" i="7" l="1"/>
  <c r="O13" i="7" l="1"/>
  <c r="N58" i="7" l="1"/>
  <c r="N57" i="7" s="1"/>
  <c r="S121" i="7"/>
  <c r="N46" i="7" l="1"/>
  <c r="N65" i="7"/>
  <c r="N86" i="7"/>
  <c r="N88" i="7" l="1"/>
  <c r="N83" i="7" l="1"/>
  <c r="N82" i="7" s="1"/>
  <c r="N48" i="7"/>
  <c r="N44" i="7"/>
  <c r="N42" i="7"/>
  <c r="N40" i="7"/>
  <c r="N39" i="7" l="1"/>
  <c r="N63" i="7"/>
  <c r="N62" i="7" s="1"/>
  <c r="N51" i="7" l="1"/>
  <c r="N50" i="7" l="1"/>
  <c r="N38" i="7" s="1"/>
  <c r="G20" i="6"/>
  <c r="G19" i="6"/>
  <c r="N90" i="7" l="1"/>
  <c r="N85" i="7" s="1"/>
  <c r="N21" i="7"/>
  <c r="N23" i="7"/>
  <c r="N20" i="7" l="1"/>
  <c r="N28" i="7"/>
  <c r="N27" i="7" s="1"/>
  <c r="S115" i="7" l="1"/>
  <c r="N31" i="7" l="1"/>
  <c r="N33" i="7"/>
  <c r="N35" i="7"/>
  <c r="N30" i="7" l="1"/>
  <c r="N19" i="7" s="1"/>
  <c r="O69" i="7"/>
  <c r="O37" i="7" l="1"/>
  <c r="S117" i="7"/>
  <c r="G21" i="6"/>
  <c r="S116" i="7" l="1"/>
  <c r="N72" i="7" l="1"/>
  <c r="N71" i="7" s="1"/>
  <c r="N70" i="7" s="1"/>
  <c r="O92" i="7" l="1"/>
  <c r="O103" i="7" s="1"/>
  <c r="S118" i="7" l="1"/>
  <c r="S120" i="7" s="1"/>
  <c r="T119" i="7" s="1"/>
  <c r="O105" i="7"/>
  <c r="G24" i="6" s="1"/>
  <c r="G25" i="6" s="1"/>
  <c r="O106" i="7" l="1"/>
  <c r="O109" i="7" s="1"/>
  <c r="T118" i="7"/>
  <c r="S122" i="7"/>
  <c r="S123" i="7" s="1"/>
  <c r="T120" i="7"/>
  <c r="T116" i="7"/>
  <c r="T117" i="7"/>
</calcChain>
</file>

<file path=xl/sharedStrings.xml><?xml version="1.0" encoding="utf-8"?>
<sst xmlns="http://schemas.openxmlformats.org/spreadsheetml/2006/main" count="200" uniqueCount="170">
  <si>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</si>
  <si>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</si>
  <si>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</si>
  <si>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</si>
  <si>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</si>
  <si>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</si>
  <si>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</si>
  <si>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</si>
  <si>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</si>
  <si>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</si>
  <si>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</si>
  <si>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</si>
  <si>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</si>
  <si>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</si>
  <si>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</si>
  <si>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</si>
  <si>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</si>
  <si>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</si>
  <si>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</si>
  <si>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</si>
  <si>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</si>
  <si>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</si>
  <si>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</si>
  <si>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</si>
  <si>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</si>
  <si>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</si>
  <si>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</si>
  <si>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</si>
  <si>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</si>
  <si>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</si>
  <si>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</si>
  <si>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</si>
  <si>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</si>
  <si>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</si>
  <si>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</si>
  <si>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</si>
  <si>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</si>
  <si>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</si>
  <si>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</si>
  <si>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</si>
  <si>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</si>
  <si>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</si>
  <si>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</si>
  <si>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</si>
  <si>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</si>
  <si>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</si>
  <si>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</si>
  <si>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</si>
  <si>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</si>
  <si>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</si>
  <si>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</si>
  <si>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</si>
  <si>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</si>
  <si>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</si>
  <si>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</si>
  <si>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</si>
  <si>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</si>
  <si>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</si>
  <si>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</si>
  <si>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</si>
  <si>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</si>
  <si>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</si>
  <si>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</si>
  <si>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</si>
  <si>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</si>
  <si>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</si>
  <si>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OTROS INGRESOS</t>
  </si>
  <si>
    <t>Transporte y Almacenaje</t>
  </si>
  <si>
    <t>2.1.2</t>
  </si>
  <si>
    <t>SOBRESUELDOS</t>
  </si>
  <si>
    <t>Compensación</t>
  </si>
  <si>
    <t>2.1.2.2</t>
  </si>
  <si>
    <t>2.1.2.2.01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</si>
  <si>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</si>
  <si>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</si>
  <si>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</si>
  <si>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</si>
  <si>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</si>
  <si>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</si>
  <si>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</si>
  <si>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</si>
  <si>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2.2.2</t>
  </si>
  <si>
    <t>PUBLICIDAD IMPRESIÓN Y ENCUADERNACION</t>
  </si>
  <si>
    <t>2.2.2.2</t>
  </si>
  <si>
    <t>Impresión y encuadernación</t>
  </si>
  <si>
    <t>2.2.2.2.01</t>
  </si>
  <si>
    <t>2.2.8.2</t>
  </si>
  <si>
    <t>Comision y Gastos Bancarios</t>
  </si>
  <si>
    <t>2.2.8.2.01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</si>
  <si>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</si>
  <si>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</si>
  <si>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</si>
  <si>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</si>
  <si>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</si>
  <si>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</si>
  <si>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</si>
  <si>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</si>
  <si>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</si>
  <si>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</si>
  <si>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</si>
  <si>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</si>
  <si>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</si>
  <si>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</si>
  <si>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</si>
  <si>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</si>
  <si>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</si>
  <si>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</si>
  <si>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</si>
  <si>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</si>
  <si>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</si>
  <si>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</si>
  <si>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</si>
  <si>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</si>
  <si>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</si>
  <si>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</si>
  <si>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</si>
  <si>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</si>
  <si>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</si>
  <si>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</si>
  <si>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</si>
  <si>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</si>
  <si>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</si>
  <si>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</si>
  <si>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Menos Retenciones por pagar</t>
  </si>
  <si>
    <t>Prestaciones económicas</t>
  </si>
  <si>
    <t>2.1.1.5</t>
  </si>
  <si>
    <t>2.1.1.5.01</t>
  </si>
  <si>
    <t>2.2.8.7.06</t>
  </si>
  <si>
    <t>2.2.8.8</t>
  </si>
  <si>
    <t>2.2.8.8.01</t>
  </si>
  <si>
    <t>Impuestos, derechos y tasas</t>
  </si>
  <si>
    <t>2.3.3</t>
  </si>
  <si>
    <t>PRODUCTOS DE PAPEL, CARTON E IMPRESOS</t>
  </si>
  <si>
    <t>2.3.3.2</t>
  </si>
  <si>
    <t>Productos de papel y cartón</t>
  </si>
  <si>
    <t>2.3.3.2.01</t>
  </si>
  <si>
    <t>Periodo del 01 Al 30 de Septiembre 2016</t>
  </si>
  <si>
    <t>TOTAL INCRESOS POR PRESUPUESTO DEL MES DE SEPTIEMBRE 2016</t>
  </si>
  <si>
    <t>BALANCE DISPONIBLE PARA COMPROMISOS PENDIENTES AL 31 DE AGOSTO 2016</t>
  </si>
  <si>
    <t>Alquileres de equipos de transporte, tracción y elevación</t>
  </si>
  <si>
    <t>2.2.5.4.01</t>
  </si>
  <si>
    <t>2.2.5.4</t>
  </si>
  <si>
    <t>2.3.2.3</t>
  </si>
  <si>
    <t>Prendas de vestir</t>
  </si>
  <si>
    <t>2.3.2.3.01</t>
  </si>
  <si>
    <t>2.3.4</t>
  </si>
  <si>
    <t>PRODUCTOS FARMACEUTICOS</t>
  </si>
  <si>
    <t>2.3.4.1</t>
  </si>
  <si>
    <t>Productos Medicinales</t>
  </si>
  <si>
    <t>2.3.4.1.01</t>
  </si>
  <si>
    <t>Peaje</t>
  </si>
  <si>
    <t>2.2.4.4.01</t>
  </si>
  <si>
    <t>2.2.4.1.01</t>
  </si>
  <si>
    <t>2.2.5.5.01</t>
  </si>
  <si>
    <t>Parqueo</t>
  </si>
  <si>
    <t>MOBILIARIO Y EQUIPO</t>
  </si>
  <si>
    <t>Muebles de oficina</t>
  </si>
  <si>
    <t>2.6.1.1</t>
  </si>
  <si>
    <t>2.6.1.1.01</t>
  </si>
  <si>
    <t>2.6.1</t>
  </si>
  <si>
    <t>BCE NETO AL 30/09/2016</t>
  </si>
  <si>
    <t>BIENES MUEBLES, INMUEBLES E INTANGIBLES</t>
  </si>
  <si>
    <t>2.6.1.5</t>
  </si>
  <si>
    <t>2.6.1.5.01</t>
  </si>
  <si>
    <t>Electrodomesticos</t>
  </si>
  <si>
    <t>SEPTIEMBRE 2016</t>
  </si>
  <si>
    <t>Bienes muebles, Inmuebles e Intangibles</t>
  </si>
  <si>
    <t>Del 1ro. al 30 de Septiembre  2016</t>
  </si>
  <si>
    <t xml:space="preserve"> - Balance disponible al 31/08/2016</t>
  </si>
  <si>
    <t>BALANCE  DISPONIBLE AL 30/09/2016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</si>
</sst>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9"/>
      <color rgb="FF4D4D4D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1"/>
      <color rgb="FF4D4D4D"/>
      <name val="Arial"/>
      <family val="2"/>
    </font>
    <font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8" applyNumberFormat="0" applyAlignment="0" applyProtection="0"/>
    <xf numFmtId="0" fontId="33" fillId="8" borderId="9" applyNumberFormat="0" applyAlignment="0" applyProtection="0"/>
    <xf numFmtId="0" fontId="34" fillId="8" borderId="8" applyNumberFormat="0" applyAlignment="0" applyProtection="0"/>
    <xf numFmtId="0" fontId="35" fillId="0" borderId="10" applyNumberFormat="0" applyFill="0" applyAlignment="0" applyProtection="0"/>
    <xf numFmtId="0" fontId="36" fillId="9" borderId="11" applyNumberFormat="0" applyAlignment="0" applyProtection="0"/>
    <xf numFmtId="0" fontId="22" fillId="0" borderId="0" applyNumberFormat="0" applyFill="0" applyBorder="0" applyAlignment="0" applyProtection="0"/>
    <xf numFmtId="0" fontId="1" fillId="10" borderId="12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3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</cellStyleXfs>
  <cellXfs count="207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0" fontId="3" fillId="0" borderId="0" xfId="4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43" fontId="1" fillId="0" borderId="0" xfId="1" applyFont="1" applyFill="1"/>
    <xf numFmtId="43" fontId="0" fillId="0" borderId="0" xfId="1" applyFont="1"/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43" fontId="20" fillId="0" borderId="0" xfId="1" applyFont="1" applyFill="1" applyBorder="1"/>
    <xf numFmtId="0" fontId="20" fillId="2" borderId="0" xfId="0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43" fontId="2" fillId="0" borderId="0" xfId="1" applyFont="1" applyFill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43" fontId="0" fillId="0" borderId="0" xfId="0" applyNumberFormat="1" applyFont="1" applyFill="1"/>
    <xf numFmtId="43" fontId="1" fillId="0" borderId="0" xfId="1" applyFont="1" applyFill="1" applyBorder="1"/>
    <xf numFmtId="43" fontId="1" fillId="0" borderId="0" xfId="1" applyFont="1"/>
    <xf numFmtId="0" fontId="7" fillId="0" borderId="0" xfId="0" applyFont="1" applyFill="1" applyBorder="1" applyAlignment="1">
      <alignment wrapText="1"/>
    </xf>
    <xf numFmtId="0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3" fillId="0" borderId="0" xfId="0" applyFont="1" applyFill="1" applyBorder="1"/>
    <xf numFmtId="0" fontId="24" fillId="0" borderId="0" xfId="0" applyNumberFormat="1" applyFont="1" applyFill="1" applyBorder="1" applyAlignment="1">
      <alignment horizontal="left" vertical="top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3" fillId="0" borderId="0" xfId="0" applyNumberFormat="1" applyFont="1" applyFill="1" applyBorder="1" applyAlignment="1">
      <alignment vertical="top" wrapText="1"/>
    </xf>
    <xf numFmtId="43" fontId="23" fillId="0" borderId="0" xfId="1" applyFont="1" applyFill="1" applyBorder="1"/>
    <xf numFmtId="165" fontId="7" fillId="0" borderId="0" xfId="3" applyFont="1" applyBorder="1" applyAlignment="1"/>
    <xf numFmtId="165" fontId="5" fillId="0" borderId="0" xfId="3" applyFont="1" applyBorder="1" applyAlignment="1"/>
    <xf numFmtId="0" fontId="5" fillId="0" borderId="0" xfId="0" applyFont="1" applyFill="1" applyBorder="1" applyAlignment="1">
      <alignment horizontal="left" wrapText="1"/>
    </xf>
    <xf numFmtId="43" fontId="6" fillId="0" borderId="0" xfId="1" applyFont="1"/>
    <xf numFmtId="43" fontId="6" fillId="0" borderId="0" xfId="1" applyFont="1" applyBorder="1"/>
    <xf numFmtId="43" fontId="4" fillId="0" borderId="0" xfId="1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14" fillId="0" borderId="0" xfId="1" applyFont="1" applyBorder="1"/>
    <xf numFmtId="43" fontId="12" fillId="0" borderId="0" xfId="1" applyFont="1" applyBorder="1"/>
    <xf numFmtId="43" fontId="14" fillId="0" borderId="4" xfId="1" applyFont="1" applyBorder="1"/>
    <xf numFmtId="43" fontId="3" fillId="0" borderId="0" xfId="1" applyFont="1" applyBorder="1"/>
    <xf numFmtId="0" fontId="19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/>
    </xf>
    <xf numFmtId="8" fontId="0" fillId="0" borderId="0" xfId="1" applyNumberFormat="1" applyFont="1"/>
    <xf numFmtId="0" fontId="0" fillId="0" borderId="0" xfId="0"/>
    <xf numFmtId="8" fontId="0" fillId="0" borderId="0" xfId="0" applyNumberFormat="1"/>
    <xf numFmtId="43" fontId="0" fillId="0" borderId="2" xfId="1" applyFont="1" applyBorder="1"/>
    <xf numFmtId="0" fontId="21" fillId="0" borderId="0" xfId="0" applyNumberFormat="1" applyFont="1" applyFill="1" applyBorder="1" applyAlignment="1">
      <alignment horizontal="left" vertical="top" wrapText="1" readingOrder="1"/>
    </xf>
    <xf numFmtId="0" fontId="19" fillId="0" borderId="0" xfId="0" applyNumberFormat="1" applyFont="1" applyFill="1" applyBorder="1" applyAlignment="1">
      <alignment horizontal="left" vertical="top" wrapText="1" readingOrder="1"/>
    </xf>
    <xf numFmtId="0" fontId="39" fillId="0" borderId="0" xfId="0" applyFont="1" applyFill="1" applyBorder="1"/>
    <xf numFmtId="0" fontId="40" fillId="0" borderId="0" xfId="0" applyNumberFormat="1" applyFont="1" applyFill="1" applyBorder="1" applyAlignment="1">
      <alignment horizontal="left" vertical="top" wrapText="1" readingOrder="1"/>
    </xf>
    <xf numFmtId="0" fontId="40" fillId="0" borderId="0" xfId="0" applyNumberFormat="1" applyFont="1" applyFill="1" applyBorder="1" applyAlignment="1">
      <alignment vertical="top" wrapText="1" readingOrder="1"/>
    </xf>
    <xf numFmtId="0" fontId="39" fillId="0" borderId="0" xfId="0" applyNumberFormat="1" applyFont="1" applyFill="1" applyBorder="1" applyAlignment="1">
      <alignment vertical="top" wrapText="1"/>
    </xf>
    <xf numFmtId="43" fontId="39" fillId="0" borderId="0" xfId="1" applyFont="1" applyFill="1" applyBorder="1"/>
    <xf numFmtId="0" fontId="41" fillId="0" borderId="0" xfId="0" applyFont="1" applyFill="1" applyBorder="1"/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Alignment="1">
      <alignment horizontal="center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7" fillId="3" borderId="0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top" wrapText="1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_D2006" xfId="3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_D2006" xfId="5"/>
    <cellStyle name="Note" xfId="20" builtinId="10" customBuiltin="1"/>
    <cellStyle name="Output" xfId="15" builtinId="21" customBuiltin="1"/>
    <cellStyle name="Percent" xfId="2" builtinId="5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Ejecución Presupuestaria</a:t>
            </a:r>
            <a:r>
              <a:rPr lang="en-US" sz="2800" baseline="0"/>
              <a:t> Septiembre 2016</a:t>
            </a:r>
            <a:endParaRPr lang="en-US" sz="28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Ejecucion!$R$116:$R$119</c:f>
              <c:strCache>
                <c:ptCount val="4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  <c:pt idx="3">
                  <c:v>Bienes muebles, Inmuebles e Intangibles</c:v>
                </c:pt>
              </c:strCache>
            </c:strRef>
          </c:cat>
          <c:val>
            <c:numRef>
              <c:f>Ejecucion!$T$116:$T$119</c:f>
              <c:numCache>
                <c:formatCode>0.00%</c:formatCode>
                <c:ptCount val="4"/>
                <c:pt idx="0">
                  <c:v>0.51422237718766606</c:v>
                </c:pt>
                <c:pt idx="1">
                  <c:v>0.42449317369118433</c:v>
                </c:pt>
                <c:pt idx="2">
                  <c:v>5.1181428180666795E-2</c:v>
                </c:pt>
                <c:pt idx="3">
                  <c:v>1.0103020940482729E-2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resumen!#REF!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000000000001388" r="0.75000000000001388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152398</xdr:colOff>
      <xdr:row>0</xdr:row>
      <xdr:rowOff>123825</xdr:rowOff>
    </xdr:from>
    <xdr:to>
      <xdr:col>3</xdr:col>
      <xdr:colOff>390525</xdr:colOff>
      <xdr:row>5</xdr:row>
      <xdr:rowOff>133350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52398" y="1238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1665782</xdr:colOff>
      <xdr:row>0</xdr:row>
      <xdr:rowOff>76200</xdr:rowOff>
    </xdr:from>
    <xdr:to>
      <xdr:col>7</xdr:col>
      <xdr:colOff>723901</xdr:colOff>
      <xdr:row>5</xdr:row>
      <xdr:rowOff>154901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361607" y="76200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123826</xdr:colOff>
      <xdr:row>0</xdr:row>
      <xdr:rowOff>161925</xdr:rowOff>
    </xdr:from>
    <xdr:to>
      <xdr:col>3</xdr:col>
      <xdr:colOff>600076</xdr:colOff>
      <xdr:row>4</xdr:row>
      <xdr:rowOff>142875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23826" y="161925"/>
          <a:ext cx="1924050" cy="704850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</xdr:colOff>
      <xdr:row>0</xdr:row>
      <xdr:rowOff>57150</xdr:rowOff>
    </xdr:from>
    <xdr:to>
      <xdr:col>13</xdr:col>
      <xdr:colOff>1257300</xdr:colOff>
      <xdr:row>5</xdr:row>
      <xdr:rowOff>179338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7867650" y="5715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M27"/>
  <sheetViews>
    <sheetView topLeftCell="A13" workbookViewId="0">
      <selection activeCell="G25" sqref="G25"/>
    </sheetView>
  </sheetViews>
  <sheetFormatPr defaultColWidth="11.42578125" defaultRowHeight="12.75" x14ac:dyDescent="0.2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13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 x14ac:dyDescent="0.3">
      <c r="A7" s="165" t="s">
        <v>56</v>
      </c>
      <c r="B7" s="165"/>
      <c r="C7" s="165"/>
      <c r="D7" s="165"/>
      <c r="E7" s="165"/>
      <c r="F7" s="165"/>
      <c r="G7" s="165"/>
      <c r="H7" s="165"/>
    </row>
    <row r="8" spans="1:39" ht="15" x14ac:dyDescent="0.25">
      <c r="A8" s="166"/>
      <c r="B8" s="166"/>
      <c r="C8" s="166"/>
      <c r="D8" s="166"/>
      <c r="E8" s="166"/>
      <c r="F8" s="166"/>
    </row>
    <row r="9" spans="1:39" ht="15.75" x14ac:dyDescent="0.25">
      <c r="A9" s="161" t="s">
        <v>57</v>
      </c>
      <c r="B9" s="161"/>
      <c r="C9" s="161"/>
      <c r="D9" s="161"/>
      <c r="E9" s="161"/>
      <c r="F9" s="161"/>
      <c r="G9" s="161"/>
    </row>
    <row r="10" spans="1:39" ht="15.75" x14ac:dyDescent="0.25">
      <c r="A10" s="161" t="s">
        <v>167</v>
      </c>
      <c r="B10" s="161"/>
      <c r="C10" s="161"/>
      <c r="D10" s="161"/>
      <c r="E10" s="161"/>
      <c r="F10" s="161"/>
      <c r="G10" s="161"/>
    </row>
    <row r="11" spans="1:39" ht="15.75" x14ac:dyDescent="0.25">
      <c r="A11" s="161" t="s">
        <v>58</v>
      </c>
      <c r="B11" s="161"/>
      <c r="C11" s="161"/>
      <c r="D11" s="161"/>
      <c r="E11" s="161"/>
      <c r="F11" s="161"/>
      <c r="G11" s="161"/>
    </row>
    <row r="12" spans="1:39" x14ac:dyDescent="0.2">
      <c r="A12" s="4"/>
      <c r="B12" s="4"/>
      <c r="C12" s="4"/>
      <c r="D12" s="5"/>
      <c r="E12" s="6"/>
      <c r="F12" s="6"/>
      <c r="G12" s="133"/>
    </row>
    <row r="14" spans="1:39" s="2" customFormat="1" ht="15.75" x14ac:dyDescent="0.25">
      <c r="A14" s="161" t="s">
        <v>59</v>
      </c>
      <c r="B14" s="161"/>
      <c r="C14" s="161"/>
      <c r="D14" s="161"/>
      <c r="E14" s="161"/>
      <c r="F14" s="161"/>
      <c r="G14" s="16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 x14ac:dyDescent="0.25">
      <c r="A15" s="161"/>
      <c r="B15" s="161"/>
      <c r="C15" s="161"/>
      <c r="D15" s="161"/>
      <c r="E15" s="161"/>
      <c r="F15" s="161"/>
      <c r="G15" s="16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 x14ac:dyDescent="0.2">
      <c r="A16" s="3"/>
      <c r="B16" s="3"/>
      <c r="C16" s="3"/>
      <c r="D16" s="7"/>
      <c r="E16" s="7"/>
      <c r="F16" s="7"/>
      <c r="G16" s="13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 x14ac:dyDescent="0.2">
      <c r="A17" s="3"/>
      <c r="B17" s="3"/>
      <c r="C17" s="3"/>
      <c r="D17" s="8"/>
      <c r="E17" s="8"/>
      <c r="F17" s="8"/>
      <c r="G17" s="13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 x14ac:dyDescent="0.25">
      <c r="A18" s="162" t="s">
        <v>60</v>
      </c>
      <c r="B18" s="162"/>
      <c r="C18" s="162"/>
      <c r="D18" s="162"/>
      <c r="E18" s="9"/>
      <c r="F18" s="9"/>
      <c r="G18" s="135" t="s">
        <v>61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 x14ac:dyDescent="0.25">
      <c r="A19" s="163" t="s">
        <v>168</v>
      </c>
      <c r="B19" s="163"/>
      <c r="C19" s="163"/>
      <c r="D19" s="163"/>
      <c r="E19" s="10"/>
      <c r="F19" s="10"/>
      <c r="G19" s="16">
        <f>Ejecucion!O10</f>
        <v>16415262.669999994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 x14ac:dyDescent="0.3">
      <c r="A20" s="163" t="s">
        <v>62</v>
      </c>
      <c r="B20" s="163"/>
      <c r="C20" s="163"/>
      <c r="D20" s="163"/>
      <c r="E20" s="10"/>
      <c r="F20" s="11"/>
      <c r="G20" s="18">
        <f>Ejecucion!O11+Ejecucion!O12</f>
        <v>17674097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 x14ac:dyDescent="0.25">
      <c r="A21" s="164" t="s">
        <v>63</v>
      </c>
      <c r="B21" s="164"/>
      <c r="C21" s="164"/>
      <c r="D21" s="164"/>
      <c r="E21" s="11"/>
      <c r="F21" s="11"/>
      <c r="G21" s="136">
        <f>SUM(G19:G20)</f>
        <v>34089359.669999994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 x14ac:dyDescent="0.25">
      <c r="A22" s="12"/>
      <c r="B22" s="12"/>
      <c r="C22" s="12"/>
      <c r="D22" s="13"/>
      <c r="E22" s="11"/>
      <c r="F22" s="11"/>
      <c r="G22" s="137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 x14ac:dyDescent="0.25">
      <c r="A23" s="164" t="s">
        <v>64</v>
      </c>
      <c r="B23" s="164"/>
      <c r="C23" s="12"/>
      <c r="D23" s="11"/>
      <c r="E23" s="11"/>
      <c r="F23" s="11"/>
      <c r="G23" s="137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 x14ac:dyDescent="0.25">
      <c r="A24" s="159" t="s">
        <v>65</v>
      </c>
      <c r="B24" s="159"/>
      <c r="C24" s="159"/>
      <c r="D24" s="159"/>
      <c r="E24" s="11"/>
      <c r="F24" s="14"/>
      <c r="G24" s="17">
        <f>Ejecucion!O105</f>
        <v>15045090.140000001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 x14ac:dyDescent="0.3">
      <c r="A25" s="160" t="s">
        <v>169</v>
      </c>
      <c r="B25" s="160"/>
      <c r="C25" s="160"/>
      <c r="D25" s="160"/>
      <c r="E25" s="14"/>
      <c r="F25" s="13"/>
      <c r="G25" s="138">
        <f>G21-G24</f>
        <v>19044269.529999994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 x14ac:dyDescent="0.25">
      <c r="A26" s="160"/>
      <c r="B26" s="160"/>
      <c r="C26" s="160"/>
      <c r="D26" s="15"/>
      <c r="E26" s="13"/>
      <c r="F26" s="15"/>
      <c r="G26" s="1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 x14ac:dyDescent="0.25">
      <c r="A27" s="3"/>
      <c r="B27" s="3"/>
      <c r="C27" s="3"/>
      <c r="D27" s="3"/>
      <c r="E27" s="15"/>
      <c r="G27" s="13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37"/>
  <sheetViews>
    <sheetView tabSelected="1" workbookViewId="0">
      <selection activeCell="A8" sqref="A8:M8"/>
    </sheetView>
  </sheetViews>
  <sheetFormatPr defaultRowHeight="14.25" x14ac:dyDescent="0.2"/>
  <cols>
    <col min="1" max="1" width="5.5703125" style="24" bestFit="1" customWidth="1"/>
    <col min="2" max="2" width="7.85546875" style="24" bestFit="1" customWidth="1"/>
    <col min="3" max="3" width="8.28515625" style="24" bestFit="1" customWidth="1"/>
    <col min="4" max="4" width="11.85546875" style="24" bestFit="1" customWidth="1"/>
    <col min="5" max="5" width="9.28515625" style="24" bestFit="1" customWidth="1"/>
    <col min="6" max="7" width="0.140625" style="24" customWidth="1"/>
    <col min="8" max="8" width="46.42578125" style="24" customWidth="1"/>
    <col min="9" max="9" width="0" style="24" hidden="1" customWidth="1"/>
    <col min="10" max="10" width="27.42578125" style="24" customWidth="1"/>
    <col min="11" max="11" width="0" style="24" hidden="1" customWidth="1"/>
    <col min="12" max="12" width="17.28515625" style="24" hidden="1" customWidth="1"/>
    <col min="13" max="13" width="0" style="24" hidden="1" customWidth="1"/>
    <col min="14" max="14" width="21.140625" style="76" bestFit="1" customWidth="1"/>
    <col min="15" max="15" width="17.5703125" style="19" bestFit="1" customWidth="1"/>
    <col min="16" max="16" width="14.5703125" style="24" bestFit="1" customWidth="1"/>
    <col min="17" max="17" width="15" style="24" bestFit="1" customWidth="1"/>
    <col min="18" max="18" width="35.85546875" style="24" bestFit="1" customWidth="1"/>
    <col min="19" max="19" width="14.5703125" style="24" bestFit="1" customWidth="1"/>
    <col min="20" max="22" width="14" style="24" bestFit="1" customWidth="1"/>
    <col min="23" max="23" width="15" style="24" bestFit="1" customWidth="1"/>
    <col min="24" max="16384" width="9.140625" style="24"/>
  </cols>
  <sheetData>
    <row r="6" spans="1:15" ht="15.75" x14ac:dyDescent="0.25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74"/>
    </row>
    <row r="7" spans="1:15" s="26" customFormat="1" ht="15.75" x14ac:dyDescent="0.25">
      <c r="A7" s="192" t="s">
        <v>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74"/>
      <c r="O7" s="25"/>
    </row>
    <row r="8" spans="1:15" s="26" customFormat="1" ht="15.75" x14ac:dyDescent="0.25">
      <c r="A8" s="192" t="s">
        <v>136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74"/>
      <c r="O8" s="25"/>
    </row>
    <row r="9" spans="1:15" s="26" customFormat="1" ht="16.5" thickBot="1" x14ac:dyDescent="0.3">
      <c r="A9" s="193" t="s">
        <v>2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74"/>
      <c r="O9" s="25"/>
    </row>
    <row r="10" spans="1:15" s="23" customFormat="1" ht="15.75" thickTop="1" x14ac:dyDescent="0.25">
      <c r="A10" s="194" t="s">
        <v>138</v>
      </c>
      <c r="B10" s="194"/>
      <c r="C10" s="194"/>
      <c r="D10" s="194"/>
      <c r="E10" s="194"/>
      <c r="F10" s="194"/>
      <c r="G10" s="194"/>
      <c r="H10" s="194"/>
      <c r="I10" s="194"/>
      <c r="J10" s="194"/>
      <c r="K10" s="27"/>
      <c r="L10" s="27"/>
      <c r="M10" s="28"/>
      <c r="N10" s="75"/>
      <c r="O10" s="116">
        <v>16415262.669999994</v>
      </c>
    </row>
    <row r="11" spans="1:15" s="23" customFormat="1" ht="15" x14ac:dyDescent="0.25">
      <c r="A11" s="178" t="s">
        <v>137</v>
      </c>
      <c r="B11" s="178"/>
      <c r="C11" s="178"/>
      <c r="D11" s="178"/>
      <c r="E11" s="178"/>
      <c r="F11" s="178"/>
      <c r="G11" s="178"/>
      <c r="H11" s="178"/>
      <c r="I11" s="27"/>
      <c r="J11" s="27"/>
      <c r="K11" s="27"/>
      <c r="L11" s="27"/>
      <c r="M11" s="27"/>
      <c r="N11" s="75"/>
      <c r="O11" s="87">
        <v>15878245</v>
      </c>
    </row>
    <row r="12" spans="1:15" s="23" customFormat="1" ht="15.75" customHeight="1" x14ac:dyDescent="0.25">
      <c r="A12" s="179" t="s">
        <v>66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27"/>
      <c r="L12" s="27"/>
      <c r="M12" s="27"/>
      <c r="N12" s="75"/>
      <c r="O12" s="150">
        <v>1795852</v>
      </c>
    </row>
    <row r="13" spans="1:15" ht="15.75" x14ac:dyDescent="0.25">
      <c r="A13" s="181" t="s">
        <v>3</v>
      </c>
      <c r="B13" s="181"/>
      <c r="C13" s="181"/>
      <c r="D13" s="181"/>
      <c r="E13" s="181"/>
      <c r="F13" s="181"/>
      <c r="G13" s="181"/>
      <c r="H13" s="29"/>
      <c r="I13" s="29"/>
      <c r="J13" s="29"/>
      <c r="K13" s="29"/>
      <c r="L13" s="29"/>
      <c r="M13" s="29"/>
      <c r="O13" s="30">
        <f>SUM(O10:O12)</f>
        <v>34089359.669999994</v>
      </c>
    </row>
    <row r="14" spans="1:15" ht="15.75" x14ac:dyDescent="0.25">
      <c r="A14" s="31"/>
      <c r="B14" s="31"/>
      <c r="C14" s="31"/>
      <c r="D14" s="31"/>
      <c r="E14" s="31"/>
      <c r="F14" s="31"/>
      <c r="G14" s="31"/>
      <c r="H14" s="29"/>
      <c r="I14" s="29"/>
      <c r="J14" s="29"/>
      <c r="K14" s="29"/>
      <c r="L14" s="29"/>
      <c r="M14" s="29"/>
      <c r="N14" s="74"/>
    </row>
    <row r="15" spans="1:15" ht="15.75" customHeight="1" x14ac:dyDescent="0.25">
      <c r="A15" s="32"/>
      <c r="B15" s="32"/>
      <c r="C15" s="32"/>
      <c r="D15" s="32"/>
      <c r="E15" s="32"/>
      <c r="F15" s="31"/>
      <c r="G15" s="31"/>
      <c r="H15" s="182"/>
      <c r="I15" s="183"/>
      <c r="J15" s="183"/>
      <c r="K15" s="184"/>
      <c r="L15" s="184"/>
      <c r="M15" s="29"/>
      <c r="N15" s="204">
        <v>2016</v>
      </c>
      <c r="O15" s="30"/>
    </row>
    <row r="16" spans="1:15" ht="15.75" x14ac:dyDescent="0.25">
      <c r="A16" s="32"/>
      <c r="B16" s="32"/>
      <c r="C16" s="32"/>
      <c r="D16" s="32"/>
      <c r="E16" s="32"/>
      <c r="F16" s="31"/>
      <c r="G16" s="31"/>
      <c r="H16" s="182" t="s">
        <v>50</v>
      </c>
      <c r="I16" s="183"/>
      <c r="J16" s="183"/>
      <c r="K16" s="185"/>
      <c r="L16" s="185"/>
      <c r="M16" s="29"/>
      <c r="N16" s="205"/>
      <c r="O16" s="30"/>
    </row>
    <row r="17" spans="1:22" ht="15.75" x14ac:dyDescent="0.25">
      <c r="A17" s="33" t="s">
        <v>46</v>
      </c>
      <c r="B17" s="33" t="s">
        <v>47</v>
      </c>
      <c r="C17" s="33" t="s">
        <v>45</v>
      </c>
      <c r="D17" s="33" t="s">
        <v>48</v>
      </c>
      <c r="E17" s="33" t="s">
        <v>49</v>
      </c>
      <c r="F17" s="31"/>
      <c r="G17" s="31"/>
      <c r="H17" s="182" t="s">
        <v>51</v>
      </c>
      <c r="I17" s="183"/>
      <c r="J17" s="183"/>
      <c r="K17" s="186"/>
      <c r="L17" s="186"/>
      <c r="M17" s="29"/>
      <c r="N17" s="204"/>
      <c r="O17" s="30"/>
    </row>
    <row r="18" spans="1:22" s="26" customFormat="1" ht="15.75" x14ac:dyDescent="0.25">
      <c r="A18" s="34">
        <v>2</v>
      </c>
      <c r="B18" s="35"/>
      <c r="C18" s="35"/>
      <c r="D18" s="35"/>
      <c r="E18" s="35" t="s">
        <v>4</v>
      </c>
      <c r="F18" s="187"/>
      <c r="G18" s="188"/>
      <c r="H18" s="189"/>
      <c r="I18" s="189"/>
      <c r="J18" s="189"/>
      <c r="K18" s="189"/>
      <c r="L18" s="189"/>
      <c r="M18" s="35"/>
      <c r="N18" s="77"/>
      <c r="O18" s="25"/>
      <c r="Q18" s="36"/>
      <c r="S18" s="36"/>
      <c r="U18" s="36"/>
    </row>
    <row r="19" spans="1:22" s="23" customFormat="1" ht="15.75" customHeight="1" x14ac:dyDescent="0.25">
      <c r="A19" s="37"/>
      <c r="B19" s="38">
        <v>2.1</v>
      </c>
      <c r="C19" s="37"/>
      <c r="D19" s="37"/>
      <c r="E19" s="37"/>
      <c r="F19" s="187"/>
      <c r="G19" s="190" t="s">
        <v>5</v>
      </c>
      <c r="H19" s="191"/>
      <c r="I19" s="191"/>
      <c r="J19" s="191"/>
      <c r="K19" s="191"/>
      <c r="L19" s="191"/>
      <c r="M19" s="37"/>
      <c r="N19" s="90">
        <f>N20+N30+N27</f>
        <v>7748887.6199999992</v>
      </c>
      <c r="O19" s="1"/>
    </row>
    <row r="20" spans="1:22" s="23" customFormat="1" ht="12.75" customHeight="1" x14ac:dyDescent="0.2">
      <c r="A20" s="39"/>
      <c r="B20" s="39"/>
      <c r="C20" s="40" t="s">
        <v>6</v>
      </c>
      <c r="D20" s="39"/>
      <c r="E20" s="39"/>
      <c r="F20" s="187"/>
      <c r="G20" s="168" t="s">
        <v>7</v>
      </c>
      <c r="H20" s="169"/>
      <c r="I20" s="169"/>
      <c r="J20" s="169"/>
      <c r="K20" s="169"/>
      <c r="L20" s="169"/>
      <c r="M20" s="39"/>
      <c r="N20" s="78">
        <f>N21+N23+N25</f>
        <v>6564924.5199999996</v>
      </c>
      <c r="O20" s="1"/>
    </row>
    <row r="21" spans="1:22" s="23" customFormat="1" ht="12.75" customHeight="1" x14ac:dyDescent="0.2">
      <c r="D21" s="42" t="s">
        <v>8</v>
      </c>
      <c r="F21" s="187"/>
      <c r="G21" s="176" t="s">
        <v>9</v>
      </c>
      <c r="H21" s="177"/>
      <c r="I21" s="177"/>
      <c r="J21" s="177"/>
      <c r="K21" s="177"/>
      <c r="L21" s="177"/>
      <c r="N21" s="75">
        <f>N22</f>
        <v>6132044.5</v>
      </c>
      <c r="O21" s="1"/>
    </row>
    <row r="22" spans="1:22" s="23" customFormat="1" ht="12.75" customHeight="1" x14ac:dyDescent="0.25">
      <c r="E22" s="42" t="s">
        <v>10</v>
      </c>
      <c r="F22" s="187"/>
      <c r="G22" s="176" t="s">
        <v>11</v>
      </c>
      <c r="H22" s="177"/>
      <c r="I22" s="177"/>
      <c r="J22" s="177"/>
      <c r="K22" s="177"/>
      <c r="L22" s="177"/>
      <c r="N22" s="87">
        <v>6132044.5</v>
      </c>
      <c r="O22" s="1"/>
      <c r="P22" s="1"/>
      <c r="Q22" s="119"/>
      <c r="R22" s="44"/>
      <c r="S22" s="1"/>
      <c r="T22" s="1"/>
      <c r="U22" s="1"/>
      <c r="V22" s="1"/>
    </row>
    <row r="23" spans="1:22" s="23" customFormat="1" ht="12.75" customHeight="1" x14ac:dyDescent="0.2">
      <c r="D23" s="23" t="s">
        <v>12</v>
      </c>
      <c r="E23" s="45"/>
      <c r="G23" s="176" t="s">
        <v>13</v>
      </c>
      <c r="H23" s="177"/>
      <c r="I23" s="177"/>
      <c r="J23" s="177"/>
      <c r="K23" s="177"/>
      <c r="L23" s="177"/>
      <c r="N23" s="75">
        <f>N24</f>
        <v>305000</v>
      </c>
      <c r="O23" s="1"/>
      <c r="Q23" s="43"/>
    </row>
    <row r="24" spans="1:22" s="23" customFormat="1" ht="12.75" customHeight="1" x14ac:dyDescent="0.25">
      <c r="E24" s="45" t="s">
        <v>14</v>
      </c>
      <c r="G24" s="176" t="s">
        <v>15</v>
      </c>
      <c r="H24" s="177"/>
      <c r="I24" s="177"/>
      <c r="J24" s="177"/>
      <c r="K24" s="177"/>
      <c r="L24" s="177"/>
      <c r="N24" s="87">
        <v>305000</v>
      </c>
      <c r="O24" s="1"/>
      <c r="P24" s="1"/>
      <c r="Q24" s="1"/>
      <c r="R24" s="44"/>
      <c r="S24" s="43"/>
      <c r="T24" s="1"/>
      <c r="U24" s="1"/>
      <c r="V24" s="1"/>
    </row>
    <row r="25" spans="1:22" s="23" customFormat="1" ht="12.75" customHeight="1" x14ac:dyDescent="0.25">
      <c r="D25" t="s">
        <v>125</v>
      </c>
      <c r="E25" s="45"/>
      <c r="G25" s="121"/>
      <c r="H25" t="s">
        <v>124</v>
      </c>
      <c r="I25" s="122"/>
      <c r="J25" s="122"/>
      <c r="K25" s="122"/>
      <c r="L25" s="122"/>
      <c r="N25" s="117">
        <f>N26</f>
        <v>127880.02</v>
      </c>
      <c r="O25" s="1"/>
      <c r="P25" s="1"/>
      <c r="Q25" s="1"/>
      <c r="R25" s="44"/>
      <c r="S25" s="43"/>
      <c r="T25" s="1"/>
      <c r="U25" s="1"/>
      <c r="V25" s="1"/>
    </row>
    <row r="26" spans="1:22" s="23" customFormat="1" ht="12.75" customHeight="1" x14ac:dyDescent="0.25">
      <c r="E26" t="s">
        <v>126</v>
      </c>
      <c r="G26" s="121"/>
      <c r="H26" t="s">
        <v>124</v>
      </c>
      <c r="I26" s="122"/>
      <c r="J26" s="122"/>
      <c r="K26" s="122"/>
      <c r="L26" s="122"/>
      <c r="N26" s="87">
        <v>127880.02</v>
      </c>
      <c r="O26" s="1"/>
      <c r="P26" s="1"/>
      <c r="Q26" s="1"/>
      <c r="R26" s="44"/>
      <c r="S26" s="43"/>
      <c r="T26" s="1"/>
      <c r="U26" s="1"/>
      <c r="V26" s="1"/>
    </row>
    <row r="27" spans="1:22" s="47" customFormat="1" ht="15" x14ac:dyDescent="0.25">
      <c r="A27" s="23"/>
      <c r="B27" s="23"/>
      <c r="C27" s="22" t="s">
        <v>68</v>
      </c>
      <c r="D27" s="39"/>
      <c r="E27" s="28"/>
      <c r="F27" s="39"/>
      <c r="G27" s="40"/>
      <c r="H27" s="22" t="s">
        <v>69</v>
      </c>
      <c r="I27" s="48"/>
      <c r="J27" s="48"/>
      <c r="K27" s="46"/>
      <c r="L27" s="46"/>
      <c r="M27" s="23"/>
      <c r="N27" s="80">
        <f>N28</f>
        <v>250000</v>
      </c>
      <c r="O27" s="81"/>
      <c r="Q27" s="20"/>
      <c r="T27" s="1"/>
      <c r="U27" s="1"/>
      <c r="V27" s="1"/>
    </row>
    <row r="28" spans="1:22" s="47" customFormat="1" ht="15" x14ac:dyDescent="0.25">
      <c r="A28" s="23"/>
      <c r="B28" s="23"/>
      <c r="C28" s="23"/>
      <c r="D28" s="49" t="s">
        <v>71</v>
      </c>
      <c r="E28" s="45"/>
      <c r="F28" s="23"/>
      <c r="G28" s="42"/>
      <c r="H28" s="49" t="s">
        <v>70</v>
      </c>
      <c r="I28" s="50"/>
      <c r="J28" s="50"/>
      <c r="K28" s="46"/>
      <c r="L28" s="46"/>
      <c r="M28" s="23"/>
      <c r="N28" s="79">
        <f>N29</f>
        <v>250000</v>
      </c>
      <c r="O28" s="81"/>
      <c r="Q28" s="20"/>
      <c r="T28" s="1"/>
      <c r="U28" s="1"/>
      <c r="V28" s="1"/>
    </row>
    <row r="29" spans="1:22" s="47" customFormat="1" ht="15" x14ac:dyDescent="0.25">
      <c r="A29" s="23"/>
      <c r="B29" s="23"/>
      <c r="C29" s="23"/>
      <c r="D29" s="23"/>
      <c r="E29" s="49" t="s">
        <v>72</v>
      </c>
      <c r="F29" s="23"/>
      <c r="G29" s="42"/>
      <c r="H29" s="49" t="s">
        <v>70</v>
      </c>
      <c r="I29" s="50"/>
      <c r="J29" s="50"/>
      <c r="K29" s="46"/>
      <c r="L29" s="46"/>
      <c r="M29" s="23"/>
      <c r="N29" s="87">
        <v>250000</v>
      </c>
      <c r="O29" s="81"/>
      <c r="Q29" s="20"/>
      <c r="T29" s="1"/>
      <c r="U29" s="1"/>
      <c r="V29" s="1"/>
    </row>
    <row r="30" spans="1:22" s="47" customFormat="1" ht="12.75" customHeight="1" x14ac:dyDescent="0.2">
      <c r="A30" s="39"/>
      <c r="B30" s="39"/>
      <c r="C30" s="40" t="s">
        <v>16</v>
      </c>
      <c r="D30" s="39" t="s">
        <v>4</v>
      </c>
      <c r="E30" s="39"/>
      <c r="F30" s="39"/>
      <c r="G30" s="168" t="s">
        <v>17</v>
      </c>
      <c r="H30" s="169"/>
      <c r="I30" s="169"/>
      <c r="J30" s="169"/>
      <c r="K30" s="169"/>
      <c r="L30" s="169"/>
      <c r="M30" s="39"/>
      <c r="N30" s="78">
        <f>N31+N33+N35</f>
        <v>933963.1</v>
      </c>
      <c r="O30" s="1"/>
      <c r="Q30" s="43"/>
    </row>
    <row r="31" spans="1:22" s="47" customFormat="1" ht="12.75" customHeight="1" x14ac:dyDescent="0.2">
      <c r="A31" s="23"/>
      <c r="B31" s="23"/>
      <c r="C31" s="23"/>
      <c r="D31" s="42" t="s">
        <v>18</v>
      </c>
      <c r="E31" s="23"/>
      <c r="F31" s="23"/>
      <c r="G31" s="176" t="s">
        <v>19</v>
      </c>
      <c r="H31" s="177"/>
      <c r="I31" s="177"/>
      <c r="J31" s="177"/>
      <c r="K31" s="177"/>
      <c r="L31" s="177"/>
      <c r="M31" s="23"/>
      <c r="N31" s="75">
        <f>N32</f>
        <v>432978.87</v>
      </c>
      <c r="O31" s="1"/>
      <c r="S31" s="43"/>
      <c r="T31" s="1"/>
      <c r="U31" s="1"/>
      <c r="V31" s="53"/>
    </row>
    <row r="32" spans="1:22" s="47" customFormat="1" ht="14.25" customHeight="1" x14ac:dyDescent="0.25">
      <c r="A32" s="23"/>
      <c r="B32" s="23"/>
      <c r="C32" s="23"/>
      <c r="D32" s="23"/>
      <c r="E32" s="42" t="s">
        <v>20</v>
      </c>
      <c r="F32" s="23"/>
      <c r="G32" s="176" t="s">
        <v>19</v>
      </c>
      <c r="H32" s="177"/>
      <c r="I32" s="177"/>
      <c r="J32" s="177"/>
      <c r="K32" s="177"/>
      <c r="L32" s="177"/>
      <c r="M32" s="23"/>
      <c r="N32" s="87">
        <v>432978.87</v>
      </c>
      <c r="O32" s="1"/>
      <c r="P32" s="1"/>
      <c r="Q32" s="21"/>
      <c r="R32" s="44"/>
      <c r="S32" s="43"/>
      <c r="T32" s="1"/>
      <c r="U32" s="1"/>
      <c r="V32" s="53"/>
    </row>
    <row r="33" spans="1:22" s="47" customFormat="1" ht="12.75" customHeight="1" x14ac:dyDescent="0.2">
      <c r="A33" s="23"/>
      <c r="B33" s="23"/>
      <c r="C33" s="23"/>
      <c r="D33" s="42" t="s">
        <v>21</v>
      </c>
      <c r="E33" s="23"/>
      <c r="F33" s="23"/>
      <c r="G33" s="176" t="s">
        <v>22</v>
      </c>
      <c r="H33" s="177"/>
      <c r="I33" s="177"/>
      <c r="J33" s="177"/>
      <c r="K33" s="177"/>
      <c r="L33" s="177"/>
      <c r="M33" s="23"/>
      <c r="N33" s="75">
        <f>N34</f>
        <v>450079.26</v>
      </c>
      <c r="O33" s="1"/>
      <c r="P33" s="1"/>
      <c r="R33" s="44"/>
      <c r="S33" s="43"/>
      <c r="T33" s="1"/>
      <c r="U33" s="1"/>
      <c r="V33" s="53"/>
    </row>
    <row r="34" spans="1:22" s="47" customFormat="1" ht="14.25" customHeight="1" x14ac:dyDescent="0.25">
      <c r="A34" s="23"/>
      <c r="B34" s="23"/>
      <c r="C34" s="23"/>
      <c r="D34" s="23"/>
      <c r="E34" s="42" t="s">
        <v>23</v>
      </c>
      <c r="F34" s="23"/>
      <c r="G34" s="176" t="s">
        <v>22</v>
      </c>
      <c r="H34" s="177"/>
      <c r="I34" s="177"/>
      <c r="J34" s="177"/>
      <c r="K34" s="177"/>
      <c r="L34" s="177"/>
      <c r="M34" s="23"/>
      <c r="N34" s="87">
        <v>450079.26</v>
      </c>
      <c r="O34" s="1"/>
      <c r="P34" s="1"/>
      <c r="Q34" s="21"/>
      <c r="R34" s="44"/>
      <c r="S34" s="43"/>
      <c r="T34" s="1"/>
      <c r="U34" s="1"/>
      <c r="V34" s="53"/>
    </row>
    <row r="35" spans="1:22" s="47" customFormat="1" ht="12.75" customHeight="1" x14ac:dyDescent="0.2">
      <c r="A35" s="23"/>
      <c r="B35" s="23"/>
      <c r="C35" s="23"/>
      <c r="D35" s="42" t="s">
        <v>24</v>
      </c>
      <c r="E35" s="23"/>
      <c r="F35" s="23"/>
      <c r="G35" s="176" t="s">
        <v>25</v>
      </c>
      <c r="H35" s="177"/>
      <c r="I35" s="177"/>
      <c r="J35" s="177"/>
      <c r="K35" s="177"/>
      <c r="L35" s="177"/>
      <c r="M35" s="23"/>
      <c r="N35" s="75">
        <f>N36</f>
        <v>50904.97</v>
      </c>
      <c r="O35" s="1"/>
      <c r="P35" s="1"/>
      <c r="Q35" s="43"/>
      <c r="R35" s="44"/>
      <c r="S35" s="43"/>
      <c r="T35" s="1"/>
      <c r="U35" s="1"/>
      <c r="V35" s="53"/>
    </row>
    <row r="36" spans="1:22" s="47" customFormat="1" ht="12.75" customHeight="1" x14ac:dyDescent="0.25">
      <c r="A36" s="23"/>
      <c r="B36" s="23"/>
      <c r="C36" s="23"/>
      <c r="D36" s="23"/>
      <c r="E36" s="42" t="s">
        <v>26</v>
      </c>
      <c r="F36" s="23"/>
      <c r="G36" s="176" t="s">
        <v>25</v>
      </c>
      <c r="H36" s="177"/>
      <c r="I36" s="177"/>
      <c r="J36" s="177"/>
      <c r="K36" s="177"/>
      <c r="L36" s="177"/>
      <c r="M36" s="23"/>
      <c r="N36" s="87">
        <v>50904.97</v>
      </c>
      <c r="O36" s="1"/>
      <c r="P36" s="1"/>
      <c r="Q36" s="43"/>
      <c r="R36" s="44"/>
      <c r="S36" s="43"/>
      <c r="T36" s="1"/>
      <c r="U36" s="1"/>
      <c r="V36" s="53"/>
    </row>
    <row r="37" spans="1:22" s="47" customFormat="1" ht="12.75" x14ac:dyDescent="0.2">
      <c r="A37" s="23"/>
      <c r="B37" s="23"/>
      <c r="C37" s="23"/>
      <c r="D37" s="23"/>
      <c r="E37" s="42"/>
      <c r="F37" s="23"/>
      <c r="G37" s="42"/>
      <c r="H37" s="176"/>
      <c r="I37" s="177"/>
      <c r="J37" s="177"/>
      <c r="K37" s="46"/>
      <c r="L37" s="46"/>
      <c r="M37" s="23"/>
      <c r="N37" s="78"/>
      <c r="O37" s="1">
        <f>N19</f>
        <v>7748887.6199999992</v>
      </c>
      <c r="Q37" s="43"/>
    </row>
    <row r="38" spans="1:22" s="55" customFormat="1" ht="15.75" customHeight="1" x14ac:dyDescent="0.25">
      <c r="A38" s="37"/>
      <c r="B38" s="54">
        <v>2.2000000000000002</v>
      </c>
      <c r="C38" s="37"/>
      <c r="D38" s="37"/>
      <c r="E38" s="37"/>
      <c r="F38" s="37"/>
      <c r="G38" s="190" t="s">
        <v>27</v>
      </c>
      <c r="H38" s="190"/>
      <c r="I38" s="190"/>
      <c r="J38" s="190"/>
      <c r="K38" s="190"/>
      <c r="L38" s="190"/>
      <c r="M38" s="37"/>
      <c r="N38" s="90">
        <f>N39+N50+N53+N62+N57</f>
        <v>6396745.9299999997</v>
      </c>
      <c r="O38" s="25"/>
      <c r="Q38" s="43"/>
    </row>
    <row r="39" spans="1:22" s="47" customFormat="1" ht="12.75" customHeight="1" x14ac:dyDescent="0.2">
      <c r="A39" s="39"/>
      <c r="B39" s="39"/>
      <c r="C39" s="39" t="s">
        <v>28</v>
      </c>
      <c r="D39" s="39"/>
      <c r="E39" s="39"/>
      <c r="F39" s="39"/>
      <c r="G39" s="168" t="s">
        <v>29</v>
      </c>
      <c r="H39" s="169"/>
      <c r="I39" s="169"/>
      <c r="J39" s="169"/>
      <c r="K39" s="169"/>
      <c r="L39" s="169"/>
      <c r="M39" s="39"/>
      <c r="N39" s="78">
        <f>N40+N42+N44+N46+N48</f>
        <v>3218111.6399999997</v>
      </c>
      <c r="O39" s="1"/>
      <c r="Q39" s="43"/>
    </row>
    <row r="40" spans="1:22" s="47" customFormat="1" ht="12.75" customHeight="1" x14ac:dyDescent="0.2">
      <c r="A40" s="23"/>
      <c r="B40" s="23"/>
      <c r="C40" s="23"/>
      <c r="D40" s="99" t="s">
        <v>89</v>
      </c>
      <c r="E40" s="23"/>
      <c r="F40" s="23"/>
      <c r="G40" s="176" t="s">
        <v>90</v>
      </c>
      <c r="H40" s="177"/>
      <c r="I40" s="177"/>
      <c r="J40" s="177"/>
      <c r="K40" s="177"/>
      <c r="L40" s="177"/>
      <c r="M40" s="23"/>
      <c r="N40" s="75">
        <f>N41</f>
        <v>860180.97</v>
      </c>
      <c r="O40" s="1"/>
      <c r="P40" s="1"/>
      <c r="Q40" s="43"/>
      <c r="R40" s="44"/>
      <c r="S40" s="43"/>
      <c r="T40" s="1"/>
      <c r="U40" s="1"/>
      <c r="V40" s="53"/>
    </row>
    <row r="41" spans="1:22" s="47" customFormat="1" ht="12.75" customHeight="1" x14ac:dyDescent="0.25">
      <c r="A41" s="23"/>
      <c r="B41" s="23"/>
      <c r="C41" s="23"/>
      <c r="D41" s="23"/>
      <c r="E41" s="23" t="s">
        <v>91</v>
      </c>
      <c r="F41" s="23"/>
      <c r="G41" s="176" t="s">
        <v>90</v>
      </c>
      <c r="H41" s="177"/>
      <c r="I41" s="177"/>
      <c r="J41" s="177"/>
      <c r="K41" s="177"/>
      <c r="L41" s="177"/>
      <c r="M41" s="23"/>
      <c r="N41" s="87">
        <v>860180.97</v>
      </c>
      <c r="O41" s="1"/>
      <c r="P41" s="1"/>
      <c r="Q41" s="43"/>
      <c r="R41" s="44"/>
      <c r="S41" s="43"/>
      <c r="T41" s="1"/>
      <c r="U41" s="1"/>
      <c r="V41" s="53"/>
    </row>
    <row r="42" spans="1:22" s="47" customFormat="1" ht="12.75" x14ac:dyDescent="0.2">
      <c r="A42" s="23"/>
      <c r="B42" s="23"/>
      <c r="C42" s="23"/>
      <c r="D42" s="99" t="s">
        <v>92</v>
      </c>
      <c r="E42" s="23"/>
      <c r="F42" s="23"/>
      <c r="G42" s="176" t="s">
        <v>93</v>
      </c>
      <c r="H42" s="177"/>
      <c r="I42" s="177"/>
      <c r="J42" s="177"/>
      <c r="K42" s="177"/>
      <c r="L42" s="177"/>
      <c r="M42" s="23"/>
      <c r="N42" s="75">
        <f>N43</f>
        <v>634405.28</v>
      </c>
      <c r="O42" s="1"/>
      <c r="P42" s="23"/>
      <c r="Q42" s="23"/>
      <c r="R42" s="23"/>
      <c r="S42" s="23"/>
    </row>
    <row r="43" spans="1:22" s="47" customFormat="1" ht="15" x14ac:dyDescent="0.25">
      <c r="A43" s="23"/>
      <c r="B43" s="23"/>
      <c r="C43" s="23"/>
      <c r="D43" s="23"/>
      <c r="E43" s="99" t="s">
        <v>94</v>
      </c>
      <c r="F43" s="23"/>
      <c r="G43" s="176" t="s">
        <v>93</v>
      </c>
      <c r="H43" s="177"/>
      <c r="I43" s="177"/>
      <c r="J43" s="177"/>
      <c r="K43" s="177"/>
      <c r="L43" s="177"/>
      <c r="M43" s="23"/>
      <c r="N43" s="87">
        <v>634405.28</v>
      </c>
      <c r="O43" s="81"/>
      <c r="P43" s="23"/>
      <c r="Q43" s="23"/>
      <c r="R43" s="23"/>
      <c r="S43" s="23"/>
    </row>
    <row r="44" spans="1:22" s="47" customFormat="1" ht="15" x14ac:dyDescent="0.25">
      <c r="A44" s="23"/>
      <c r="B44" s="23"/>
      <c r="C44" s="23"/>
      <c r="D44" s="23" t="s">
        <v>95</v>
      </c>
      <c r="E44" s="99"/>
      <c r="F44" s="23"/>
      <c r="G44" s="99"/>
      <c r="H44" s="176" t="s">
        <v>96</v>
      </c>
      <c r="I44" s="177"/>
      <c r="J44" s="177"/>
      <c r="K44" s="177"/>
      <c r="L44" s="177"/>
      <c r="M44" s="177"/>
      <c r="N44" s="86">
        <f>N45</f>
        <v>643.5</v>
      </c>
      <c r="O44" s="81"/>
      <c r="P44" s="23"/>
      <c r="Q44" s="23"/>
      <c r="R44" s="23"/>
      <c r="S44" s="23"/>
    </row>
    <row r="45" spans="1:22" s="47" customFormat="1" ht="15" x14ac:dyDescent="0.25">
      <c r="A45" s="23"/>
      <c r="B45" s="23"/>
      <c r="C45" s="23"/>
      <c r="D45" s="23"/>
      <c r="E45" s="99" t="s">
        <v>97</v>
      </c>
      <c r="F45" s="23"/>
      <c r="G45" s="99"/>
      <c r="H45" s="176" t="s">
        <v>96</v>
      </c>
      <c r="I45" s="177"/>
      <c r="J45" s="177"/>
      <c r="K45" s="177"/>
      <c r="L45" s="177"/>
      <c r="M45" s="177"/>
      <c r="N45" s="87">
        <v>643.5</v>
      </c>
      <c r="O45" s="92"/>
      <c r="P45" s="23"/>
      <c r="Q45" s="23"/>
      <c r="R45" s="23"/>
      <c r="S45" s="23"/>
    </row>
    <row r="46" spans="1:22" s="47" customFormat="1" ht="12.75" x14ac:dyDescent="0.2">
      <c r="A46" s="23"/>
      <c r="B46" s="23"/>
      <c r="C46" s="23"/>
      <c r="D46" s="99" t="s">
        <v>98</v>
      </c>
      <c r="E46" s="23"/>
      <c r="F46" s="23"/>
      <c r="G46" s="176" t="s">
        <v>99</v>
      </c>
      <c r="H46" s="177"/>
      <c r="I46" s="177"/>
      <c r="J46" s="177"/>
      <c r="K46" s="177"/>
      <c r="L46" s="177"/>
      <c r="M46" s="23"/>
      <c r="N46" s="75">
        <f>N47</f>
        <v>1076193.94</v>
      </c>
      <c r="O46" s="1"/>
      <c r="P46" s="23" t="s">
        <v>4</v>
      </c>
      <c r="Q46" s="23"/>
      <c r="R46" s="23"/>
      <c r="S46" s="23"/>
    </row>
    <row r="47" spans="1:22" s="47" customFormat="1" ht="15" x14ac:dyDescent="0.25">
      <c r="A47" s="23"/>
      <c r="B47" s="23"/>
      <c r="C47" s="23"/>
      <c r="D47" s="23"/>
      <c r="E47" s="99" t="s">
        <v>100</v>
      </c>
      <c r="F47" s="23"/>
      <c r="G47" s="176" t="s">
        <v>99</v>
      </c>
      <c r="H47" s="177"/>
      <c r="I47" s="177"/>
      <c r="J47" s="177"/>
      <c r="K47" s="177"/>
      <c r="L47" s="177"/>
      <c r="M47" s="23"/>
      <c r="N47" s="87">
        <v>1076193.94</v>
      </c>
      <c r="O47" s="82"/>
      <c r="P47" s="23"/>
      <c r="Q47" s="23"/>
      <c r="R47" s="23"/>
      <c r="S47" s="23"/>
    </row>
    <row r="48" spans="1:22" s="47" customFormat="1" ht="12.75" x14ac:dyDescent="0.2">
      <c r="A48" s="23"/>
      <c r="B48" s="23"/>
      <c r="C48" s="23"/>
      <c r="D48" s="99" t="s">
        <v>101</v>
      </c>
      <c r="E48" s="23"/>
      <c r="F48" s="23"/>
      <c r="G48" s="176" t="s">
        <v>102</v>
      </c>
      <c r="H48" s="177"/>
      <c r="I48" s="177"/>
      <c r="J48" s="177"/>
      <c r="K48" s="177"/>
      <c r="L48" s="177"/>
      <c r="M48" s="23"/>
      <c r="N48" s="75">
        <f>N49</f>
        <v>646687.94999999995</v>
      </c>
      <c r="O48" s="1"/>
      <c r="P48" s="23"/>
      <c r="Q48" s="23"/>
      <c r="R48" s="23"/>
      <c r="S48" s="23"/>
    </row>
    <row r="49" spans="1:25" s="47" customFormat="1" ht="15" x14ac:dyDescent="0.25">
      <c r="A49" s="23"/>
      <c r="B49" s="23"/>
      <c r="C49" s="23"/>
      <c r="D49" s="23"/>
      <c r="E49" s="99" t="s">
        <v>103</v>
      </c>
      <c r="F49" s="23"/>
      <c r="G49" s="176" t="s">
        <v>104</v>
      </c>
      <c r="H49" s="177"/>
      <c r="I49" s="177"/>
      <c r="J49" s="177"/>
      <c r="K49" s="177"/>
      <c r="L49" s="177"/>
      <c r="M49" s="23"/>
      <c r="N49" s="87">
        <v>646687.94999999995</v>
      </c>
      <c r="O49" s="87"/>
      <c r="P49" s="43"/>
      <c r="Q49" s="23"/>
      <c r="R49" s="23"/>
      <c r="S49" s="23"/>
    </row>
    <row r="50" spans="1:25" s="70" customFormat="1" ht="13.5" customHeight="1" x14ac:dyDescent="0.2">
      <c r="A50" s="72"/>
      <c r="B50" s="72"/>
      <c r="C50" s="73" t="s">
        <v>81</v>
      </c>
      <c r="D50" s="72"/>
      <c r="E50" s="72"/>
      <c r="F50" s="72"/>
      <c r="G50" s="171" t="s">
        <v>82</v>
      </c>
      <c r="H50" s="172"/>
      <c r="I50" s="172"/>
      <c r="J50" s="172"/>
      <c r="K50" s="172"/>
      <c r="L50" s="172"/>
      <c r="M50" s="72"/>
      <c r="N50" s="78">
        <f>N51</f>
        <v>42041.14</v>
      </c>
      <c r="O50" s="69"/>
      <c r="P50" s="69"/>
      <c r="Q50" s="69"/>
      <c r="R50" s="67"/>
      <c r="S50" s="67"/>
      <c r="U50" s="68"/>
    </row>
    <row r="51" spans="1:25" s="70" customFormat="1" ht="12.75" x14ac:dyDescent="0.2">
      <c r="A51" s="67"/>
      <c r="B51" s="67"/>
      <c r="C51" s="67"/>
      <c r="D51" s="109" t="s">
        <v>83</v>
      </c>
      <c r="E51" s="67"/>
      <c r="F51" s="67"/>
      <c r="G51" s="173" t="s">
        <v>84</v>
      </c>
      <c r="H51" s="174"/>
      <c r="I51" s="174"/>
      <c r="J51" s="174"/>
      <c r="K51" s="174"/>
      <c r="L51" s="174"/>
      <c r="M51" s="67"/>
      <c r="N51" s="75">
        <f>N52</f>
        <v>42041.14</v>
      </c>
      <c r="O51" s="69"/>
      <c r="P51" s="69"/>
      <c r="Q51" s="69"/>
      <c r="R51" s="67"/>
      <c r="S51" s="67"/>
      <c r="U51" s="68"/>
      <c r="W51" s="68"/>
    </row>
    <row r="52" spans="1:25" s="70" customFormat="1" ht="15" x14ac:dyDescent="0.25">
      <c r="A52" s="67"/>
      <c r="B52" s="67"/>
      <c r="C52" s="67"/>
      <c r="D52" s="67"/>
      <c r="E52" s="109" t="s">
        <v>85</v>
      </c>
      <c r="F52" s="67"/>
      <c r="G52" s="173" t="s">
        <v>84</v>
      </c>
      <c r="H52" s="174"/>
      <c r="I52" s="174"/>
      <c r="J52" s="174"/>
      <c r="K52" s="174"/>
      <c r="L52" s="174"/>
      <c r="M52" s="67"/>
      <c r="N52" s="87">
        <v>42041.14</v>
      </c>
      <c r="O52" s="92"/>
      <c r="P52" s="81"/>
      <c r="Q52" s="81"/>
      <c r="R52" s="81"/>
      <c r="S52" s="81"/>
      <c r="T52" s="81"/>
      <c r="U52" s="69"/>
      <c r="V52" s="71"/>
      <c r="W52" s="68"/>
      <c r="X52" s="69"/>
      <c r="Y52" s="69"/>
    </row>
    <row r="53" spans="1:25" s="52" customFormat="1" ht="12.75" x14ac:dyDescent="0.2">
      <c r="A53" s="39"/>
      <c r="B53" s="39"/>
      <c r="C53" s="39" t="s">
        <v>30</v>
      </c>
      <c r="D53" s="39"/>
      <c r="E53" s="40"/>
      <c r="F53" s="39"/>
      <c r="G53" s="40"/>
      <c r="H53" s="206" t="s">
        <v>67</v>
      </c>
      <c r="I53" s="206"/>
      <c r="J53" s="206"/>
      <c r="K53" s="51"/>
      <c r="L53" s="51"/>
      <c r="M53" s="39"/>
      <c r="N53" s="78">
        <f>N54+N55+N56</f>
        <v>13480</v>
      </c>
      <c r="O53" s="41"/>
      <c r="Q53" s="43"/>
    </row>
    <row r="54" spans="1:25" s="47" customFormat="1" ht="15" x14ac:dyDescent="0.25">
      <c r="A54" s="23"/>
      <c r="B54" s="23"/>
      <c r="C54" s="23"/>
      <c r="E54" s="23" t="s">
        <v>152</v>
      </c>
      <c r="F54" s="23"/>
      <c r="G54" s="42"/>
      <c r="H54" s="170" t="s">
        <v>31</v>
      </c>
      <c r="I54" s="170"/>
      <c r="J54" s="170"/>
      <c r="K54" s="46"/>
      <c r="L54" s="46"/>
      <c r="M54" s="23"/>
      <c r="N54" s="87">
        <v>2800</v>
      </c>
      <c r="O54" s="92"/>
      <c r="P54" s="82"/>
      <c r="Q54" s="1"/>
      <c r="R54" s="44"/>
      <c r="S54" s="43"/>
      <c r="U54" s="1"/>
      <c r="V54" s="53"/>
    </row>
    <row r="55" spans="1:25" s="47" customFormat="1" ht="15" x14ac:dyDescent="0.25">
      <c r="A55" s="23"/>
      <c r="B55" s="23"/>
      <c r="C55" s="23"/>
      <c r="E55" s="23" t="s">
        <v>151</v>
      </c>
      <c r="F55" s="23"/>
      <c r="G55" s="143"/>
      <c r="H55" s="146" t="s">
        <v>150</v>
      </c>
      <c r="I55" s="146"/>
      <c r="J55" s="146"/>
      <c r="K55" s="144"/>
      <c r="L55" s="144"/>
      <c r="M55" s="23"/>
      <c r="N55" s="92">
        <v>480</v>
      </c>
      <c r="O55" s="92"/>
      <c r="P55" s="82"/>
      <c r="Q55" s="1"/>
      <c r="R55" s="44"/>
      <c r="S55" s="43"/>
      <c r="U55" s="1"/>
      <c r="V55" s="53"/>
    </row>
    <row r="56" spans="1:25" s="47" customFormat="1" ht="15" x14ac:dyDescent="0.25">
      <c r="A56" s="23"/>
      <c r="B56" s="23"/>
      <c r="C56" s="23"/>
      <c r="E56" s="23" t="s">
        <v>153</v>
      </c>
      <c r="F56" s="23"/>
      <c r="G56" s="143"/>
      <c r="H56" s="146" t="s">
        <v>154</v>
      </c>
      <c r="I56" s="146"/>
      <c r="J56" s="146"/>
      <c r="K56" s="144"/>
      <c r="L56" s="144"/>
      <c r="M56" s="23"/>
      <c r="N56" s="92">
        <v>10200</v>
      </c>
      <c r="O56" s="92"/>
      <c r="P56" s="82"/>
      <c r="Q56" s="1"/>
      <c r="R56" s="44"/>
      <c r="S56" s="43"/>
      <c r="U56" s="1"/>
      <c r="V56" s="53"/>
    </row>
    <row r="57" spans="1:25" s="47" customFormat="1" ht="12.75" customHeight="1" x14ac:dyDescent="0.2">
      <c r="A57" s="39"/>
      <c r="B57" s="39"/>
      <c r="C57" s="101" t="s">
        <v>105</v>
      </c>
      <c r="D57" s="39"/>
      <c r="E57" s="39"/>
      <c r="F57" s="39"/>
      <c r="G57" s="168" t="s">
        <v>106</v>
      </c>
      <c r="H57" s="169"/>
      <c r="I57" s="169"/>
      <c r="J57" s="169"/>
      <c r="K57" s="169"/>
      <c r="L57" s="169"/>
      <c r="M57" s="39"/>
      <c r="N57" s="78">
        <f>N58+N60</f>
        <v>2711445.33</v>
      </c>
      <c r="O57" s="1"/>
      <c r="Q57" s="43"/>
    </row>
    <row r="58" spans="1:25" s="47" customFormat="1" ht="12.75" x14ac:dyDescent="0.2">
      <c r="A58" s="23"/>
      <c r="B58" s="23"/>
      <c r="C58" s="23"/>
      <c r="D58" s="99" t="s">
        <v>107</v>
      </c>
      <c r="E58" s="23"/>
      <c r="F58" s="23"/>
      <c r="G58" s="176" t="s">
        <v>108</v>
      </c>
      <c r="H58" s="177"/>
      <c r="I58" s="177"/>
      <c r="J58" s="177"/>
      <c r="K58" s="177"/>
      <c r="L58" s="177"/>
      <c r="M58" s="23"/>
      <c r="N58" s="75">
        <f>N59</f>
        <v>2672180.67</v>
      </c>
      <c r="O58" s="1"/>
      <c r="P58" s="23"/>
      <c r="Q58" s="23"/>
      <c r="R58" s="23"/>
      <c r="S58" s="23"/>
    </row>
    <row r="59" spans="1:25" s="47" customFormat="1" ht="15" x14ac:dyDescent="0.25">
      <c r="A59" s="23"/>
      <c r="B59" s="23"/>
      <c r="C59" s="23"/>
      <c r="D59" s="23"/>
      <c r="E59" s="99" t="s">
        <v>109</v>
      </c>
      <c r="F59" s="23"/>
      <c r="G59" s="176" t="s">
        <v>108</v>
      </c>
      <c r="H59" s="177"/>
      <c r="I59" s="177"/>
      <c r="J59" s="177"/>
      <c r="K59" s="177"/>
      <c r="L59" s="177"/>
      <c r="M59" s="23"/>
      <c r="N59" s="87">
        <v>2672180.67</v>
      </c>
      <c r="O59" s="1"/>
      <c r="P59" s="23"/>
      <c r="Q59" s="23"/>
      <c r="R59" s="23"/>
      <c r="S59" s="23"/>
    </row>
    <row r="60" spans="1:25" s="47" customFormat="1" ht="15" x14ac:dyDescent="0.25">
      <c r="A60" s="23"/>
      <c r="B60" s="23"/>
      <c r="C60" s="23"/>
      <c r="D60" s="23" t="s">
        <v>141</v>
      </c>
      <c r="E60" s="148"/>
      <c r="F60" s="23"/>
      <c r="G60" s="143"/>
      <c r="H60" t="s">
        <v>139</v>
      </c>
      <c r="I60" s="144"/>
      <c r="J60" s="144"/>
      <c r="K60" s="144"/>
      <c r="L60" s="144"/>
      <c r="M60" s="23"/>
      <c r="N60" s="117">
        <f>N61</f>
        <v>39264.660000000003</v>
      </c>
      <c r="O60" s="87"/>
      <c r="P60" s="23"/>
      <c r="Q60" s="23"/>
      <c r="R60" s="23"/>
      <c r="S60" s="23"/>
    </row>
    <row r="61" spans="1:25" s="47" customFormat="1" ht="15" x14ac:dyDescent="0.25">
      <c r="A61" s="23"/>
      <c r="B61" s="23"/>
      <c r="C61" s="23"/>
      <c r="D61" s="23"/>
      <c r="E61" s="148" t="s">
        <v>140</v>
      </c>
      <c r="F61" s="23"/>
      <c r="G61" s="143"/>
      <c r="H61" t="s">
        <v>139</v>
      </c>
      <c r="I61" s="144"/>
      <c r="J61" s="144"/>
      <c r="K61" s="144"/>
      <c r="L61" s="144"/>
      <c r="M61" s="23"/>
      <c r="N61" s="87">
        <v>39264.660000000003</v>
      </c>
      <c r="O61" s="149"/>
      <c r="P61" s="94"/>
      <c r="Q61" s="23"/>
      <c r="R61" s="23"/>
      <c r="S61" s="23"/>
    </row>
    <row r="62" spans="1:25" s="47" customFormat="1" ht="12.75" customHeight="1" x14ac:dyDescent="0.2">
      <c r="A62" s="39"/>
      <c r="B62" s="39"/>
      <c r="C62" s="40" t="s">
        <v>32</v>
      </c>
      <c r="D62" s="39"/>
      <c r="E62" s="39"/>
      <c r="F62" s="39"/>
      <c r="G62" s="168" t="s">
        <v>33</v>
      </c>
      <c r="H62" s="169"/>
      <c r="I62" s="169"/>
      <c r="J62" s="169"/>
      <c r="K62" s="169"/>
      <c r="L62" s="169"/>
      <c r="M62" s="39"/>
      <c r="N62" s="78">
        <f>N63+N65+N67</f>
        <v>411667.82</v>
      </c>
      <c r="O62" s="1"/>
      <c r="Q62" s="43"/>
    </row>
    <row r="63" spans="1:25" s="47" customFormat="1" ht="12.75" x14ac:dyDescent="0.2">
      <c r="A63" s="23"/>
      <c r="B63" s="23"/>
      <c r="C63" s="97"/>
      <c r="D63" s="23" t="s">
        <v>86</v>
      </c>
      <c r="E63" s="23"/>
      <c r="F63" s="23"/>
      <c r="G63" s="97"/>
      <c r="H63" s="170" t="s">
        <v>87</v>
      </c>
      <c r="I63" s="170"/>
      <c r="J63" s="170"/>
      <c r="K63" s="98"/>
      <c r="L63" s="98"/>
      <c r="M63" s="23"/>
      <c r="N63" s="75">
        <f>N64</f>
        <v>4629.21</v>
      </c>
      <c r="O63" s="1"/>
      <c r="Q63" s="43"/>
    </row>
    <row r="64" spans="1:25" s="47" customFormat="1" ht="15" x14ac:dyDescent="0.25">
      <c r="A64" s="23"/>
      <c r="B64" s="23"/>
      <c r="C64" s="97"/>
      <c r="D64" s="23"/>
      <c r="E64" s="23" t="s">
        <v>88</v>
      </c>
      <c r="F64" s="23"/>
      <c r="G64" s="97"/>
      <c r="H64" s="170" t="s">
        <v>87</v>
      </c>
      <c r="I64" s="170"/>
      <c r="J64" s="170"/>
      <c r="K64" s="98"/>
      <c r="L64" s="98"/>
      <c r="M64" s="23"/>
      <c r="N64" s="92">
        <v>4629.21</v>
      </c>
      <c r="O64" s="81"/>
      <c r="P64" s="1"/>
      <c r="Q64" s="20"/>
      <c r="R64" s="44"/>
      <c r="S64" s="43"/>
      <c r="T64" s="1"/>
      <c r="U64" s="1"/>
      <c r="V64" s="1"/>
    </row>
    <row r="65" spans="1:22" s="47" customFormat="1" ht="15" x14ac:dyDescent="0.25">
      <c r="A65" s="23"/>
      <c r="B65" s="23"/>
      <c r="C65" s="99"/>
      <c r="D65" t="s">
        <v>110</v>
      </c>
      <c r="E65" s="23"/>
      <c r="F65" s="23"/>
      <c r="G65" s="99"/>
      <c r="H65" t="s">
        <v>111</v>
      </c>
      <c r="I65"/>
      <c r="J65"/>
      <c r="K65" s="100"/>
      <c r="L65" s="100"/>
      <c r="M65" s="23"/>
      <c r="N65" s="75">
        <f>N66</f>
        <v>404038.61</v>
      </c>
      <c r="O65" s="1"/>
      <c r="Q65" s="43"/>
    </row>
    <row r="66" spans="1:22" s="47" customFormat="1" ht="15" x14ac:dyDescent="0.25">
      <c r="A66" s="23"/>
      <c r="B66" s="23"/>
      <c r="C66" s="99"/>
      <c r="D66" s="23"/>
      <c r="E66" t="s">
        <v>127</v>
      </c>
      <c r="F66" s="23"/>
      <c r="G66" s="99"/>
      <c r="H66" t="s">
        <v>111</v>
      </c>
      <c r="I66"/>
      <c r="J66"/>
      <c r="K66" s="100"/>
      <c r="L66" s="100"/>
      <c r="M66" s="23"/>
      <c r="N66" s="87">
        <v>404038.61</v>
      </c>
      <c r="O66" s="149"/>
      <c r="P66" s="1"/>
      <c r="Q66" s="20"/>
      <c r="R66" s="44"/>
      <c r="S66" s="43"/>
      <c r="T66" s="1"/>
      <c r="U66" s="1"/>
      <c r="V66" s="1"/>
    </row>
    <row r="67" spans="1:22" s="47" customFormat="1" ht="15" x14ac:dyDescent="0.25">
      <c r="A67" s="23"/>
      <c r="B67" s="23"/>
      <c r="C67" s="121"/>
      <c r="D67" s="23" t="s">
        <v>128</v>
      </c>
      <c r="E67" s="148"/>
      <c r="F67" s="23"/>
      <c r="G67" s="121"/>
      <c r="H67" s="148" t="s">
        <v>130</v>
      </c>
      <c r="I67" s="148"/>
      <c r="J67" s="148"/>
      <c r="K67" s="122"/>
      <c r="L67" s="122"/>
      <c r="M67" s="23"/>
      <c r="N67" s="117">
        <f>N68</f>
        <v>3000</v>
      </c>
      <c r="O67" s="87"/>
      <c r="P67" s="1"/>
      <c r="Q67" s="20"/>
      <c r="R67" s="44"/>
      <c r="S67" s="43"/>
      <c r="T67" s="1"/>
      <c r="U67" s="1"/>
      <c r="V67" s="1"/>
    </row>
    <row r="68" spans="1:22" s="47" customFormat="1" ht="15" x14ac:dyDescent="0.25">
      <c r="A68" s="23"/>
      <c r="B68" s="23"/>
      <c r="C68" s="121"/>
      <c r="D68" s="23"/>
      <c r="E68" s="148" t="s">
        <v>129</v>
      </c>
      <c r="F68" s="23"/>
      <c r="G68" s="121"/>
      <c r="H68" s="148" t="s">
        <v>130</v>
      </c>
      <c r="I68" s="148"/>
      <c r="J68" s="148"/>
      <c r="K68" s="122"/>
      <c r="L68" s="122"/>
      <c r="M68" s="23"/>
      <c r="N68" s="87">
        <v>3000</v>
      </c>
      <c r="O68" s="87"/>
      <c r="P68" s="1"/>
      <c r="Q68" s="20"/>
      <c r="R68" s="44"/>
      <c r="S68" s="43"/>
      <c r="T68" s="1"/>
      <c r="U68" s="1"/>
      <c r="V68" s="1"/>
    </row>
    <row r="69" spans="1:22" s="47" customFormat="1" ht="12.75" x14ac:dyDescent="0.2">
      <c r="A69" s="23"/>
      <c r="B69" s="23"/>
      <c r="C69" s="23"/>
      <c r="D69" s="23"/>
      <c r="E69" s="42"/>
      <c r="F69" s="23"/>
      <c r="G69" s="42"/>
      <c r="H69" s="176"/>
      <c r="I69" s="177"/>
      <c r="J69" s="177"/>
      <c r="K69" s="177"/>
      <c r="L69" s="177"/>
      <c r="M69" s="177"/>
      <c r="N69" s="78"/>
      <c r="O69" s="1">
        <f>N38</f>
        <v>6396745.9299999997</v>
      </c>
      <c r="Q69" s="43"/>
    </row>
    <row r="70" spans="1:22" s="47" customFormat="1" ht="15.75" x14ac:dyDescent="0.25">
      <c r="A70" s="56"/>
      <c r="B70" s="54">
        <v>2.2999999999999998</v>
      </c>
      <c r="C70" s="37"/>
      <c r="D70" s="37"/>
      <c r="E70" s="37"/>
      <c r="F70" s="37"/>
      <c r="G70" s="190" t="s">
        <v>34</v>
      </c>
      <c r="H70" s="191"/>
      <c r="I70" s="191"/>
      <c r="J70" s="191"/>
      <c r="K70" s="191"/>
      <c r="L70" s="191"/>
      <c r="M70" s="37"/>
      <c r="N70" s="90">
        <f>N71+N85+N82+N76+N74+N79</f>
        <v>771259.97</v>
      </c>
      <c r="O70" s="1"/>
      <c r="Q70" s="43"/>
    </row>
    <row r="71" spans="1:22" s="47" customFormat="1" ht="12.75" x14ac:dyDescent="0.2">
      <c r="A71" s="39"/>
      <c r="B71" s="58"/>
      <c r="C71" s="39" t="s">
        <v>35</v>
      </c>
      <c r="D71" s="39"/>
      <c r="E71" s="39"/>
      <c r="F71" s="39"/>
      <c r="G71" s="40"/>
      <c r="H71" s="206" t="s">
        <v>36</v>
      </c>
      <c r="I71" s="206"/>
      <c r="J71" s="206"/>
      <c r="K71" s="51"/>
      <c r="L71" s="51"/>
      <c r="M71" s="39"/>
      <c r="N71" s="78">
        <f>N72</f>
        <v>209693.54</v>
      </c>
      <c r="O71" s="1"/>
      <c r="Q71" s="43"/>
    </row>
    <row r="72" spans="1:22" s="47" customFormat="1" ht="12.75" x14ac:dyDescent="0.2">
      <c r="A72" s="23"/>
      <c r="B72" s="59"/>
      <c r="C72" s="23"/>
      <c r="D72" s="23" t="s">
        <v>37</v>
      </c>
      <c r="E72" s="23"/>
      <c r="F72" s="23"/>
      <c r="G72" s="42"/>
      <c r="H72" s="170" t="s">
        <v>38</v>
      </c>
      <c r="I72" s="170"/>
      <c r="J72" s="170"/>
      <c r="K72" s="46"/>
      <c r="L72" s="46"/>
      <c r="M72" s="23"/>
      <c r="N72" s="75">
        <f>N73</f>
        <v>209693.54</v>
      </c>
      <c r="O72" s="1"/>
      <c r="Q72" s="43"/>
    </row>
    <row r="73" spans="1:22" s="47" customFormat="1" ht="15" x14ac:dyDescent="0.25">
      <c r="A73" s="23"/>
      <c r="B73" s="59"/>
      <c r="C73" s="23"/>
      <c r="D73" s="23"/>
      <c r="E73" s="23" t="s">
        <v>39</v>
      </c>
      <c r="F73" s="23"/>
      <c r="G73" s="42"/>
      <c r="H73" s="170" t="s">
        <v>38</v>
      </c>
      <c r="I73" s="170"/>
      <c r="J73" s="170"/>
      <c r="K73" s="46"/>
      <c r="L73" s="46"/>
      <c r="M73" s="23"/>
      <c r="N73" s="92">
        <v>209693.54</v>
      </c>
      <c r="O73" s="93"/>
      <c r="P73" s="82"/>
      <c r="Q73" s="1"/>
      <c r="R73" s="44"/>
      <c r="S73" s="43"/>
      <c r="U73" s="1"/>
      <c r="V73" s="1"/>
    </row>
    <row r="74" spans="1:22" s="96" customFormat="1" ht="12.75" x14ac:dyDescent="0.2">
      <c r="A74" s="72"/>
      <c r="B74" s="151"/>
      <c r="C74" s="72"/>
      <c r="D74" s="72" t="s">
        <v>142</v>
      </c>
      <c r="E74" s="72"/>
      <c r="F74" s="72"/>
      <c r="G74" s="141"/>
      <c r="H74" s="175" t="s">
        <v>143</v>
      </c>
      <c r="I74" s="175"/>
      <c r="J74" s="175"/>
      <c r="K74" s="142"/>
      <c r="L74" s="142"/>
      <c r="M74" s="72"/>
      <c r="N74" s="95">
        <f>N75</f>
        <v>5988.5</v>
      </c>
      <c r="O74" s="95"/>
      <c r="P74" s="72"/>
      <c r="Q74" s="72"/>
      <c r="R74" s="72"/>
      <c r="S74" s="72"/>
    </row>
    <row r="75" spans="1:22" s="70" customFormat="1" ht="15" x14ac:dyDescent="0.25">
      <c r="A75" s="67"/>
      <c r="B75" s="152"/>
      <c r="C75" s="67"/>
      <c r="D75" s="67"/>
      <c r="E75" s="67" t="s">
        <v>144</v>
      </c>
      <c r="F75" s="67"/>
      <c r="G75" s="140"/>
      <c r="H75" s="173" t="s">
        <v>143</v>
      </c>
      <c r="I75" s="174"/>
      <c r="J75" s="174"/>
      <c r="K75" s="174"/>
      <c r="L75" s="174"/>
      <c r="M75" s="174"/>
      <c r="N75" s="92">
        <v>5988.5</v>
      </c>
      <c r="O75" s="69"/>
      <c r="P75" s="67"/>
      <c r="Q75" s="67"/>
      <c r="R75" s="67"/>
      <c r="S75" s="67"/>
    </row>
    <row r="76" spans="1:22" s="70" customFormat="1" ht="12.75" x14ac:dyDescent="0.2">
      <c r="A76" s="72"/>
      <c r="B76" s="72"/>
      <c r="C76" s="123" t="s">
        <v>131</v>
      </c>
      <c r="D76" s="72"/>
      <c r="E76" s="72"/>
      <c r="F76" s="72"/>
      <c r="G76" s="171" t="s">
        <v>132</v>
      </c>
      <c r="H76" s="172"/>
      <c r="I76" s="172"/>
      <c r="J76" s="172"/>
      <c r="K76" s="172"/>
      <c r="L76" s="172"/>
      <c r="M76" s="72"/>
      <c r="N76" s="41">
        <f>N77</f>
        <v>1738.33</v>
      </c>
      <c r="O76" s="95"/>
      <c r="P76" s="67"/>
      <c r="Q76" s="67"/>
      <c r="R76" s="67"/>
      <c r="S76" s="67"/>
      <c r="U76" s="68"/>
    </row>
    <row r="77" spans="1:22" s="70" customFormat="1" ht="12.75" x14ac:dyDescent="0.2">
      <c r="A77" s="67"/>
      <c r="B77" s="67"/>
      <c r="C77" s="67"/>
      <c r="D77" s="120" t="s">
        <v>133</v>
      </c>
      <c r="E77" s="67"/>
      <c r="F77" s="67"/>
      <c r="G77" s="173" t="s">
        <v>134</v>
      </c>
      <c r="H77" s="174"/>
      <c r="I77" s="174"/>
      <c r="J77" s="174"/>
      <c r="K77" s="174"/>
      <c r="L77" s="174"/>
      <c r="M77" s="67"/>
      <c r="N77" s="1">
        <f>N78</f>
        <v>1738.33</v>
      </c>
      <c r="O77" s="69"/>
      <c r="P77" s="69"/>
      <c r="Q77" s="69"/>
      <c r="R77" s="69"/>
      <c r="S77" s="67"/>
      <c r="U77" s="68"/>
    </row>
    <row r="78" spans="1:22" s="70" customFormat="1" ht="15" x14ac:dyDescent="0.25">
      <c r="A78" s="67"/>
      <c r="B78" s="67"/>
      <c r="C78" s="67"/>
      <c r="D78" s="67"/>
      <c r="E78" s="120" t="s">
        <v>135</v>
      </c>
      <c r="F78" s="67"/>
      <c r="G78" s="173" t="s">
        <v>134</v>
      </c>
      <c r="H78" s="174"/>
      <c r="I78" s="174"/>
      <c r="J78" s="174"/>
      <c r="K78" s="174"/>
      <c r="L78" s="174"/>
      <c r="M78" s="67"/>
      <c r="N78" s="87">
        <v>1738.33</v>
      </c>
      <c r="O78" s="69"/>
      <c r="P78" s="69"/>
      <c r="Q78" s="87"/>
      <c r="R78" s="87"/>
      <c r="S78" s="87"/>
      <c r="T78" s="92"/>
      <c r="U78" s="68"/>
    </row>
    <row r="79" spans="1:22" s="158" customFormat="1" ht="15" customHeight="1" x14ac:dyDescent="0.25">
      <c r="A79" s="153"/>
      <c r="B79" s="154"/>
      <c r="C79" s="153" t="s">
        <v>145</v>
      </c>
      <c r="D79" s="153"/>
      <c r="E79" s="153"/>
      <c r="F79" s="155"/>
      <c r="G79" s="171" t="s">
        <v>146</v>
      </c>
      <c r="H79" s="172"/>
      <c r="I79" s="172"/>
      <c r="J79" s="172"/>
      <c r="K79" s="156"/>
      <c r="L79" s="153"/>
      <c r="M79" s="157">
        <v>8721.2900000000009</v>
      </c>
      <c r="N79" s="95">
        <f>N80</f>
        <v>971.61</v>
      </c>
    </row>
    <row r="80" spans="1:22" s="124" customFormat="1" ht="12" customHeight="1" x14ac:dyDescent="0.2">
      <c r="B80" s="125"/>
      <c r="D80" s="124" t="s">
        <v>147</v>
      </c>
      <c r="F80" s="126"/>
      <c r="G80" s="173" t="s">
        <v>148</v>
      </c>
      <c r="H80" s="174"/>
      <c r="I80" s="174"/>
      <c r="J80" s="174"/>
      <c r="K80" s="127"/>
      <c r="M80" s="128">
        <v>8721.2900000000009</v>
      </c>
      <c r="N80" s="128">
        <f>N81</f>
        <v>971.61</v>
      </c>
    </row>
    <row r="81" spans="1:25" s="124" customFormat="1" ht="12" customHeight="1" x14ac:dyDescent="0.25">
      <c r="B81" s="125"/>
      <c r="E81" s="124" t="s">
        <v>149</v>
      </c>
      <c r="F81" s="126"/>
      <c r="G81" s="173" t="s">
        <v>148</v>
      </c>
      <c r="H81" s="174"/>
      <c r="I81" s="174"/>
      <c r="J81" s="174"/>
      <c r="K81" s="127"/>
      <c r="M81" s="128">
        <v>8721.2900000000009</v>
      </c>
      <c r="N81" s="92">
        <v>971.61</v>
      </c>
    </row>
    <row r="82" spans="1:25" s="70" customFormat="1" ht="15" x14ac:dyDescent="0.25">
      <c r="A82" s="67"/>
      <c r="B82" s="67"/>
      <c r="C82" s="101" t="s">
        <v>113</v>
      </c>
      <c r="D82" s="67"/>
      <c r="E82" s="102"/>
      <c r="F82" s="67"/>
      <c r="G82" s="102"/>
      <c r="H82" s="168" t="s">
        <v>112</v>
      </c>
      <c r="I82" s="169"/>
      <c r="J82" s="169"/>
      <c r="K82" s="169"/>
      <c r="L82" s="169"/>
      <c r="M82" s="169"/>
      <c r="N82" s="110">
        <f>N83</f>
        <v>500000</v>
      </c>
      <c r="O82" s="87"/>
      <c r="P82" s="67"/>
      <c r="Q82" s="67"/>
      <c r="R82" s="67"/>
      <c r="S82" s="67"/>
    </row>
    <row r="83" spans="1:25" s="70" customFormat="1" ht="15" x14ac:dyDescent="0.25">
      <c r="A83" s="67"/>
      <c r="B83" s="67"/>
      <c r="C83" s="67"/>
      <c r="D83" s="67" t="s">
        <v>114</v>
      </c>
      <c r="E83" s="102"/>
      <c r="F83" s="67"/>
      <c r="G83" s="102"/>
      <c r="H83" t="s">
        <v>116</v>
      </c>
      <c r="I83" s="103"/>
      <c r="J83" s="103"/>
      <c r="K83" s="103"/>
      <c r="L83" s="103"/>
      <c r="M83" s="67"/>
      <c r="N83" s="86">
        <f>N84</f>
        <v>500000</v>
      </c>
      <c r="O83" s="87"/>
      <c r="P83" s="67"/>
      <c r="Q83" s="67"/>
      <c r="R83" s="67"/>
      <c r="S83" s="67"/>
    </row>
    <row r="84" spans="1:25" s="70" customFormat="1" ht="15" x14ac:dyDescent="0.25">
      <c r="A84" s="67"/>
      <c r="B84" s="67"/>
      <c r="C84" s="67"/>
      <c r="D84" s="67"/>
      <c r="E84" s="102" t="s">
        <v>115</v>
      </c>
      <c r="F84" s="67"/>
      <c r="G84" s="102"/>
      <c r="H84" t="s">
        <v>116</v>
      </c>
      <c r="I84" s="103"/>
      <c r="J84" s="103"/>
      <c r="K84" s="103"/>
      <c r="L84" s="103"/>
      <c r="M84" s="67"/>
      <c r="N84" s="87">
        <v>500000</v>
      </c>
      <c r="O84" s="87"/>
      <c r="P84" s="67"/>
      <c r="Q84" s="67"/>
      <c r="R84" s="67"/>
      <c r="S84" s="67"/>
    </row>
    <row r="85" spans="1:25" s="47" customFormat="1" ht="12.75" customHeight="1" x14ac:dyDescent="0.2">
      <c r="A85" s="39"/>
      <c r="B85" s="39"/>
      <c r="C85" s="40" t="s">
        <v>40</v>
      </c>
      <c r="D85" s="39"/>
      <c r="E85" s="39"/>
      <c r="F85" s="39"/>
      <c r="G85" s="168" t="s">
        <v>41</v>
      </c>
      <c r="H85" s="169"/>
      <c r="I85" s="169"/>
      <c r="J85" s="169"/>
      <c r="K85" s="169"/>
      <c r="L85" s="169"/>
      <c r="M85" s="39"/>
      <c r="N85" s="78">
        <f>N90+N88+N86</f>
        <v>52867.99</v>
      </c>
      <c r="O85" s="1"/>
      <c r="Q85" s="43"/>
    </row>
    <row r="86" spans="1:25" s="70" customFormat="1" ht="12.75" x14ac:dyDescent="0.2">
      <c r="A86" s="67"/>
      <c r="B86" s="67"/>
      <c r="C86" s="67"/>
      <c r="D86" s="104" t="s">
        <v>120</v>
      </c>
      <c r="E86" s="67"/>
      <c r="F86" s="67"/>
      <c r="G86" s="173" t="s">
        <v>121</v>
      </c>
      <c r="H86" s="174"/>
      <c r="I86" s="174"/>
      <c r="J86" s="174"/>
      <c r="K86" s="174"/>
      <c r="L86" s="174"/>
      <c r="M86" s="67"/>
      <c r="N86" s="1">
        <f>N87</f>
        <v>14759.9</v>
      </c>
      <c r="O86" s="69"/>
      <c r="P86" s="69"/>
      <c r="Q86" s="67"/>
      <c r="R86" s="67"/>
      <c r="S86" s="67"/>
    </row>
    <row r="87" spans="1:25" s="70" customFormat="1" ht="15" x14ac:dyDescent="0.25">
      <c r="A87" s="67"/>
      <c r="B87" s="67"/>
      <c r="C87" s="67"/>
      <c r="D87" s="67"/>
      <c r="E87" s="104" t="s">
        <v>122</v>
      </c>
      <c r="F87" s="67"/>
      <c r="G87" s="173" t="s">
        <v>121</v>
      </c>
      <c r="H87" s="174"/>
      <c r="I87" s="174"/>
      <c r="J87" s="174"/>
      <c r="K87" s="174"/>
      <c r="L87" s="174"/>
      <c r="M87" s="67"/>
      <c r="N87" s="87">
        <v>14759.9</v>
      </c>
      <c r="O87" s="149"/>
      <c r="P87" s="147"/>
      <c r="Q87" s="87"/>
      <c r="R87" s="87"/>
      <c r="S87" s="87"/>
      <c r="T87" s="87"/>
      <c r="U87" s="20"/>
      <c r="V87" s="71"/>
      <c r="W87" s="68"/>
      <c r="X87" s="69"/>
      <c r="Y87" s="69"/>
    </row>
    <row r="88" spans="1:25" s="70" customFormat="1" ht="12.75" x14ac:dyDescent="0.2">
      <c r="A88" s="67"/>
      <c r="B88" s="67"/>
      <c r="C88" s="67"/>
      <c r="D88" s="67" t="s">
        <v>117</v>
      </c>
      <c r="E88" s="104"/>
      <c r="F88" s="67"/>
      <c r="G88" s="104"/>
      <c r="H88" s="167" t="s">
        <v>118</v>
      </c>
      <c r="I88" s="167"/>
      <c r="J88" s="167"/>
      <c r="K88" s="105"/>
      <c r="L88" s="105"/>
      <c r="M88" s="67"/>
      <c r="N88" s="75">
        <f>N89</f>
        <v>723.45</v>
      </c>
      <c r="O88" s="69"/>
      <c r="P88" s="69"/>
      <c r="Q88" s="69"/>
      <c r="R88" s="69"/>
      <c r="S88" s="67"/>
      <c r="U88" s="68"/>
    </row>
    <row r="89" spans="1:25" s="70" customFormat="1" ht="15" x14ac:dyDescent="0.25">
      <c r="A89" s="67"/>
      <c r="B89" s="67"/>
      <c r="C89" s="67"/>
      <c r="D89" s="67"/>
      <c r="E89" s="104" t="s">
        <v>119</v>
      </c>
      <c r="F89" s="67"/>
      <c r="G89" s="104"/>
      <c r="H89" s="167" t="s">
        <v>118</v>
      </c>
      <c r="I89" s="167"/>
      <c r="J89" s="167"/>
      <c r="K89" s="105"/>
      <c r="L89" s="105"/>
      <c r="M89" s="67"/>
      <c r="N89" s="87">
        <v>723.45</v>
      </c>
      <c r="O89" s="81"/>
      <c r="P89" s="81"/>
      <c r="Q89" s="81"/>
      <c r="R89" s="81"/>
      <c r="S89" s="81"/>
      <c r="T89" s="81"/>
      <c r="U89" s="20"/>
      <c r="W89" s="68"/>
      <c r="Y89" s="69"/>
    </row>
    <row r="90" spans="1:25" s="47" customFormat="1" ht="15" x14ac:dyDescent="0.25">
      <c r="A90" s="23"/>
      <c r="B90" s="23"/>
      <c r="C90" s="23"/>
      <c r="D90" s="23" t="s">
        <v>42</v>
      </c>
      <c r="E90" s="42"/>
      <c r="F90" s="23"/>
      <c r="G90" s="42"/>
      <c r="H90" s="170" t="s">
        <v>43</v>
      </c>
      <c r="I90" s="170"/>
      <c r="J90" s="170"/>
      <c r="K90" s="46"/>
      <c r="L90" s="46"/>
      <c r="M90" s="23"/>
      <c r="N90" s="75">
        <f>N91</f>
        <v>37384.639999999999</v>
      </c>
      <c r="O90" s="1"/>
      <c r="P90" s="89"/>
      <c r="Q90" s="43"/>
    </row>
    <row r="91" spans="1:25" s="47" customFormat="1" ht="15" x14ac:dyDescent="0.25">
      <c r="A91" s="23"/>
      <c r="B91" s="23"/>
      <c r="C91" s="23"/>
      <c r="D91" s="23"/>
      <c r="E91" s="42" t="s">
        <v>44</v>
      </c>
      <c r="F91" s="23"/>
      <c r="G91" s="42"/>
      <c r="H91" s="170" t="s">
        <v>43</v>
      </c>
      <c r="I91" s="170"/>
      <c r="J91" s="170"/>
      <c r="K91" s="46"/>
      <c r="L91" s="46"/>
      <c r="M91" s="23"/>
      <c r="N91" s="87">
        <v>37384.639999999999</v>
      </c>
      <c r="O91" s="81"/>
      <c r="P91" s="81"/>
      <c r="Q91" s="20"/>
      <c r="S91" s="43"/>
      <c r="U91" s="1"/>
    </row>
    <row r="92" spans="1:25" s="47" customFormat="1" ht="15" x14ac:dyDescent="0.25">
      <c r="A92" s="23"/>
      <c r="B92" s="23"/>
      <c r="C92" s="23"/>
      <c r="D92" s="23"/>
      <c r="E92" s="106"/>
      <c r="F92" s="23"/>
      <c r="G92" s="106"/>
      <c r="H92" s="108"/>
      <c r="I92" s="108"/>
      <c r="J92" s="108"/>
      <c r="K92" s="107"/>
      <c r="L92" s="107"/>
      <c r="M92" s="23"/>
      <c r="N92" s="86"/>
      <c r="O92" s="81">
        <f>N70</f>
        <v>771259.97</v>
      </c>
      <c r="P92" s="81"/>
      <c r="Q92" s="20"/>
      <c r="S92" s="43"/>
      <c r="U92" s="1"/>
    </row>
    <row r="93" spans="1:25" s="47" customFormat="1" ht="15" x14ac:dyDescent="0.25">
      <c r="A93" s="23"/>
      <c r="B93" s="23"/>
      <c r="C93" s="23"/>
      <c r="D93" s="23"/>
      <c r="E93" s="143"/>
      <c r="F93" s="23"/>
      <c r="G93" s="143"/>
      <c r="H93" s="146"/>
      <c r="I93" s="146"/>
      <c r="J93" s="146"/>
      <c r="K93" s="144"/>
      <c r="L93" s="144"/>
      <c r="M93" s="23"/>
      <c r="N93" s="86"/>
      <c r="O93" s="81"/>
      <c r="P93" s="81"/>
      <c r="Q93" s="20"/>
      <c r="S93" s="43"/>
      <c r="U93" s="1"/>
    </row>
    <row r="94" spans="1:25" s="47" customFormat="1" ht="15.75" x14ac:dyDescent="0.25">
      <c r="A94" s="56"/>
      <c r="B94" s="54">
        <v>2.6</v>
      </c>
      <c r="C94" s="37"/>
      <c r="D94" s="37"/>
      <c r="E94" s="37"/>
      <c r="F94" s="37"/>
      <c r="G94" s="190" t="s">
        <v>161</v>
      </c>
      <c r="H94" s="191" t="s">
        <v>155</v>
      </c>
      <c r="I94" s="191"/>
      <c r="J94" s="191"/>
      <c r="K94" s="191"/>
      <c r="L94" s="191"/>
      <c r="M94" s="37"/>
      <c r="N94" s="90">
        <f>N95</f>
        <v>152243.81</v>
      </c>
      <c r="O94" s="81"/>
      <c r="P94" s="81"/>
      <c r="Q94" s="20"/>
      <c r="S94" s="43"/>
      <c r="U94" s="1"/>
    </row>
    <row r="95" spans="1:25" s="23" customFormat="1" ht="15.75" x14ac:dyDescent="0.25">
      <c r="A95" s="39"/>
      <c r="B95" s="34"/>
      <c r="C95" s="35" t="s">
        <v>159</v>
      </c>
      <c r="D95" s="35"/>
      <c r="E95" s="35"/>
      <c r="F95" s="35"/>
      <c r="G95" s="145"/>
      <c r="H95" s="168" t="s">
        <v>155</v>
      </c>
      <c r="I95" s="169"/>
      <c r="J95" s="169"/>
      <c r="K95" s="169"/>
      <c r="L95" s="169"/>
      <c r="M95" s="169"/>
      <c r="N95" s="78">
        <f>N96+N98</f>
        <v>152243.81</v>
      </c>
      <c r="O95" s="82"/>
      <c r="P95" s="82"/>
      <c r="Q95" s="1"/>
      <c r="S95" s="43"/>
      <c r="U95" s="1"/>
    </row>
    <row r="96" spans="1:25" s="47" customFormat="1" ht="15" x14ac:dyDescent="0.25">
      <c r="A96" s="23"/>
      <c r="B96" s="23"/>
      <c r="C96" s="23"/>
      <c r="D96" s="23" t="s">
        <v>157</v>
      </c>
      <c r="E96" s="143"/>
      <c r="F96" s="23"/>
      <c r="G96" s="143"/>
      <c r="H96" s="146" t="s">
        <v>156</v>
      </c>
      <c r="I96" s="146"/>
      <c r="J96" s="146"/>
      <c r="K96" s="144"/>
      <c r="L96" s="144"/>
      <c r="M96" s="23"/>
      <c r="N96" s="86">
        <f>N97</f>
        <v>123953.81</v>
      </c>
      <c r="O96" s="81"/>
      <c r="P96" s="81"/>
      <c r="Q96" s="20"/>
      <c r="S96" s="43"/>
      <c r="U96" s="1"/>
    </row>
    <row r="97" spans="1:25" s="47" customFormat="1" ht="15" x14ac:dyDescent="0.25">
      <c r="A97" s="23"/>
      <c r="B97" s="23"/>
      <c r="C97" s="23"/>
      <c r="D97" s="23"/>
      <c r="E97" s="143" t="s">
        <v>158</v>
      </c>
      <c r="F97" s="23"/>
      <c r="G97" s="143"/>
      <c r="H97" s="146" t="s">
        <v>156</v>
      </c>
      <c r="I97" s="146"/>
      <c r="J97" s="146"/>
      <c r="K97" s="144"/>
      <c r="L97" s="144"/>
      <c r="M97" s="23"/>
      <c r="N97" s="92">
        <v>123953.81</v>
      </c>
      <c r="O97" s="81"/>
      <c r="P97" s="81"/>
      <c r="Q97" s="20"/>
      <c r="S97" s="43"/>
      <c r="U97" s="1"/>
    </row>
    <row r="98" spans="1:25" s="47" customFormat="1" ht="15" x14ac:dyDescent="0.25">
      <c r="A98" s="23"/>
      <c r="B98" s="23"/>
      <c r="C98" s="23"/>
      <c r="D98" s="47" t="s">
        <v>162</v>
      </c>
      <c r="E98" s="23"/>
      <c r="F98" s="23"/>
      <c r="G98" s="106"/>
      <c r="H98" s="148" t="s">
        <v>164</v>
      </c>
      <c r="I98" s="108"/>
      <c r="J98" s="108"/>
      <c r="K98" s="107"/>
      <c r="L98" s="107"/>
      <c r="M98" s="23"/>
      <c r="N98" s="117">
        <f>N99</f>
        <v>28290</v>
      </c>
      <c r="O98" s="1"/>
      <c r="P98" s="81"/>
      <c r="Q98" s="20"/>
      <c r="S98" s="43"/>
      <c r="U98" s="1"/>
    </row>
    <row r="99" spans="1:25" x14ac:dyDescent="0.2">
      <c r="A99" s="23"/>
      <c r="B99" s="23"/>
      <c r="C99" s="23"/>
      <c r="D99" s="23"/>
      <c r="E99" s="23" t="s">
        <v>163</v>
      </c>
      <c r="F99" s="23"/>
      <c r="G99" s="23"/>
      <c r="H99" s="170" t="s">
        <v>164</v>
      </c>
      <c r="I99" s="170"/>
      <c r="J99" s="170"/>
      <c r="K99" s="46"/>
      <c r="L99" s="46"/>
      <c r="M99" s="46"/>
      <c r="N99" s="75">
        <v>28290</v>
      </c>
      <c r="O99" s="1"/>
      <c r="Q99" s="43"/>
    </row>
    <row r="100" spans="1:25" x14ac:dyDescent="0.2">
      <c r="A100" s="23"/>
      <c r="B100" s="23"/>
      <c r="C100" s="23"/>
      <c r="D100" s="23"/>
      <c r="E100" s="23"/>
      <c r="F100" s="23"/>
      <c r="G100" s="23"/>
      <c r="H100" s="146"/>
      <c r="I100" s="146"/>
      <c r="J100" s="146"/>
      <c r="K100" s="144"/>
      <c r="L100" s="144"/>
      <c r="M100" s="144"/>
      <c r="N100" s="75"/>
      <c r="O100" s="1">
        <f>N94</f>
        <v>152243.81</v>
      </c>
      <c r="Q100" s="43"/>
    </row>
    <row r="101" spans="1:25" x14ac:dyDescent="0.2">
      <c r="A101" s="23"/>
      <c r="B101" s="23"/>
      <c r="C101" s="23"/>
      <c r="D101" s="23"/>
      <c r="E101" s="23"/>
      <c r="F101" s="23"/>
      <c r="G101" s="23"/>
      <c r="H101" s="146"/>
      <c r="I101" s="146"/>
      <c r="J101" s="146"/>
      <c r="K101" s="144"/>
      <c r="L101" s="144"/>
      <c r="M101" s="144"/>
      <c r="N101" s="75"/>
      <c r="O101" s="1"/>
      <c r="Q101" s="43"/>
    </row>
    <row r="102" spans="1:25" x14ac:dyDescent="0.2">
      <c r="A102" s="23"/>
      <c r="B102" s="23"/>
      <c r="C102" s="23"/>
      <c r="D102" s="23"/>
      <c r="E102" s="23"/>
      <c r="F102" s="23"/>
      <c r="G102" s="23"/>
      <c r="H102" s="108"/>
      <c r="I102" s="108"/>
      <c r="J102" s="108"/>
      <c r="K102" s="107"/>
      <c r="L102" s="107"/>
      <c r="M102" s="107"/>
      <c r="N102" s="78"/>
      <c r="O102" s="1"/>
      <c r="Q102" s="43"/>
    </row>
    <row r="103" spans="1:25" s="47" customFormat="1" ht="15" x14ac:dyDescent="0.25">
      <c r="A103" s="23"/>
      <c r="B103" s="23"/>
      <c r="C103" s="23"/>
      <c r="D103" s="23"/>
      <c r="E103" s="23"/>
      <c r="F103" s="23"/>
      <c r="G103" s="23"/>
      <c r="H103" s="179" t="s">
        <v>52</v>
      </c>
      <c r="I103" s="197"/>
      <c r="J103" s="197"/>
      <c r="K103" s="196"/>
      <c r="L103" s="196"/>
      <c r="M103" s="23"/>
      <c r="N103" s="78"/>
      <c r="O103" s="41">
        <f>+O99+O69+O37+O98+O92+O100</f>
        <v>15069137.33</v>
      </c>
      <c r="P103" s="115"/>
      <c r="Q103" s="43"/>
      <c r="R103" s="23"/>
      <c r="S103" s="23"/>
      <c r="T103" s="23"/>
      <c r="U103" s="23"/>
      <c r="V103" s="23"/>
      <c r="W103" s="23"/>
      <c r="X103" s="23"/>
      <c r="Y103" s="23"/>
    </row>
    <row r="104" spans="1:25" s="47" customFormat="1" ht="15" x14ac:dyDescent="0.25">
      <c r="A104" s="23"/>
      <c r="B104" s="23"/>
      <c r="C104" s="23"/>
      <c r="D104" s="23"/>
      <c r="E104" s="23"/>
      <c r="F104" s="23"/>
      <c r="G104" s="23"/>
      <c r="H104" s="131" t="s">
        <v>123</v>
      </c>
      <c r="I104" s="114"/>
      <c r="J104" s="114"/>
      <c r="K104" s="113"/>
      <c r="L104" s="113"/>
      <c r="M104" s="23"/>
      <c r="N104" s="78"/>
      <c r="O104" s="1">
        <v>24047.19</v>
      </c>
      <c r="P104" s="115"/>
      <c r="Q104" s="94"/>
      <c r="R104" s="23"/>
      <c r="S104" s="23"/>
      <c r="T104" s="23"/>
      <c r="U104" s="23"/>
      <c r="V104" s="23"/>
      <c r="W104" s="23"/>
      <c r="X104" s="23"/>
      <c r="Y104" s="23"/>
    </row>
    <row r="105" spans="1:25" s="47" customFormat="1" ht="15.75" x14ac:dyDescent="0.25">
      <c r="A105" s="23"/>
      <c r="B105" s="23"/>
      <c r="C105" s="23"/>
      <c r="D105" s="23"/>
      <c r="E105" s="23"/>
      <c r="F105" s="23"/>
      <c r="G105" s="23"/>
      <c r="H105" s="198" t="s">
        <v>53</v>
      </c>
      <c r="I105" s="199"/>
      <c r="J105" s="199"/>
      <c r="K105" s="199"/>
      <c r="L105" s="199"/>
      <c r="M105" s="60"/>
      <c r="N105" s="91"/>
      <c r="O105" s="57">
        <f>O103-O104</f>
        <v>15045090.140000001</v>
      </c>
      <c r="P105" s="43"/>
      <c r="Q105" s="23"/>
      <c r="R105" s="23"/>
      <c r="S105" s="23"/>
      <c r="T105" s="23"/>
      <c r="U105" s="23"/>
      <c r="V105" s="23"/>
      <c r="W105" s="23"/>
      <c r="X105" s="23"/>
      <c r="Y105" s="23"/>
    </row>
    <row r="106" spans="1:25" s="47" customFormat="1" ht="15.75" customHeight="1" x14ac:dyDescent="0.25">
      <c r="A106" s="23"/>
      <c r="B106" s="23"/>
      <c r="C106" s="23"/>
      <c r="D106" s="23"/>
      <c r="E106" s="23"/>
      <c r="F106" s="60"/>
      <c r="G106" s="60"/>
      <c r="H106" s="198" t="s">
        <v>54</v>
      </c>
      <c r="I106" s="199"/>
      <c r="J106" s="199"/>
      <c r="K106" s="199"/>
      <c r="L106" s="199"/>
      <c r="M106" s="60"/>
      <c r="N106" s="91"/>
      <c r="O106" s="57">
        <f>O13-O105</f>
        <v>19044269.529999994</v>
      </c>
      <c r="P106" s="43"/>
      <c r="Q106" s="23"/>
      <c r="R106" s="23"/>
      <c r="S106" s="23"/>
      <c r="T106" s="23"/>
      <c r="U106" s="23"/>
      <c r="V106" s="23"/>
      <c r="W106" s="23"/>
      <c r="X106" s="23"/>
      <c r="Y106" s="23"/>
    </row>
    <row r="107" spans="1:25" s="47" customFormat="1" ht="15" x14ac:dyDescent="0.25">
      <c r="A107" s="23"/>
      <c r="B107" s="23"/>
      <c r="C107" s="23"/>
      <c r="D107" s="23"/>
      <c r="E107" s="23"/>
      <c r="F107" s="60"/>
      <c r="G107" s="60"/>
      <c r="H107" s="61"/>
      <c r="I107" s="62"/>
      <c r="J107" s="62"/>
      <c r="K107" s="62"/>
      <c r="L107" s="62"/>
      <c r="M107" s="23"/>
      <c r="N107" s="75"/>
      <c r="O107" s="1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spans="1:25" s="47" customFormat="1" ht="15" x14ac:dyDescent="0.25">
      <c r="A108" s="23"/>
      <c r="B108" s="23"/>
      <c r="C108" s="23"/>
      <c r="D108" s="23"/>
      <c r="E108" s="23"/>
      <c r="F108" s="23"/>
      <c r="G108" s="23"/>
      <c r="H108" s="200" t="s">
        <v>160</v>
      </c>
      <c r="I108" s="201"/>
      <c r="J108" s="201"/>
      <c r="K108" s="196"/>
      <c r="L108" s="196"/>
      <c r="M108" s="23"/>
      <c r="N108" s="75"/>
      <c r="O108" s="83">
        <v>19044269.529999997</v>
      </c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spans="1:25" s="47" customFormat="1" ht="15" x14ac:dyDescent="0.25">
      <c r="A109" s="23"/>
      <c r="B109" s="23"/>
      <c r="C109" s="23"/>
      <c r="D109" s="23"/>
      <c r="E109" s="23"/>
      <c r="F109" s="23"/>
      <c r="G109" s="23"/>
      <c r="H109" s="61"/>
      <c r="I109" s="62"/>
      <c r="J109" s="62"/>
      <c r="K109" s="62"/>
      <c r="L109" s="62"/>
      <c r="M109" s="23"/>
      <c r="N109" s="75"/>
      <c r="O109" s="1">
        <f>O106-O108</f>
        <v>0</v>
      </c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spans="1:25" s="47" customFormat="1" ht="15" customHeight="1" x14ac:dyDescent="0.25">
      <c r="A110" s="23"/>
      <c r="B110" s="23"/>
      <c r="C110" s="23"/>
      <c r="D110" s="23"/>
      <c r="E110" s="23"/>
      <c r="F110" s="23"/>
      <c r="G110" s="23"/>
      <c r="H110" s="202" t="s">
        <v>55</v>
      </c>
      <c r="I110" s="203"/>
      <c r="J110" s="203"/>
      <c r="K110" s="203"/>
      <c r="L110" s="203"/>
      <c r="M110" s="23"/>
      <c r="N110" s="79"/>
      <c r="O110" s="1"/>
      <c r="P110" s="23"/>
      <c r="Q110" s="23"/>
      <c r="R110" s="84" t="s">
        <v>73</v>
      </c>
      <c r="S110" s="23"/>
      <c r="T110" s="23"/>
      <c r="U110" s="23"/>
      <c r="V110" s="23"/>
      <c r="W110" s="23"/>
      <c r="X110" s="23"/>
      <c r="Y110" s="23"/>
    </row>
    <row r="111" spans="1:25" s="47" customFormat="1" ht="15" x14ac:dyDescent="0.25">
      <c r="A111" s="23"/>
      <c r="B111" s="23"/>
      <c r="C111" s="23"/>
      <c r="D111" s="23"/>
      <c r="E111" s="23"/>
      <c r="F111" s="23"/>
      <c r="G111" s="23"/>
      <c r="H111" s="195"/>
      <c r="I111" s="196"/>
      <c r="J111" s="196"/>
      <c r="K111" s="196"/>
      <c r="L111" s="196"/>
      <c r="M111" s="23"/>
      <c r="N111" s="75"/>
      <c r="O111" s="1"/>
      <c r="P111" s="23"/>
      <c r="Q111" s="23"/>
      <c r="R111" s="84" t="s">
        <v>74</v>
      </c>
      <c r="S111" s="23"/>
      <c r="T111" s="23"/>
      <c r="U111" s="23"/>
      <c r="V111" s="23"/>
      <c r="W111" s="23"/>
      <c r="X111" s="23"/>
      <c r="Y111" s="23"/>
    </row>
    <row r="112" spans="1:25" s="47" customFormat="1" ht="12.75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75"/>
      <c r="O112" s="1"/>
      <c r="P112" s="23"/>
      <c r="Q112" s="23"/>
      <c r="R112" s="84" t="s">
        <v>165</v>
      </c>
      <c r="S112" s="23"/>
      <c r="T112" s="23"/>
      <c r="U112" s="23"/>
      <c r="V112" s="23"/>
      <c r="W112" s="23"/>
      <c r="X112" s="23"/>
      <c r="Y112" s="23"/>
    </row>
    <row r="113" spans="1:25" s="47" customFormat="1" ht="12.75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75"/>
      <c r="O113" s="1"/>
      <c r="P113" s="23"/>
      <c r="Q113" s="23"/>
      <c r="R113" s="85"/>
      <c r="S113" s="23"/>
      <c r="T113" s="23"/>
      <c r="U113" s="23"/>
      <c r="V113" s="23"/>
      <c r="W113" s="23"/>
      <c r="X113" s="23"/>
      <c r="Y113" s="23"/>
    </row>
    <row r="114" spans="1:25" s="47" customFormat="1" ht="12.75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75"/>
      <c r="O114" s="1"/>
      <c r="P114" s="23"/>
      <c r="Q114" s="23"/>
      <c r="R114" s="85"/>
      <c r="S114" s="23"/>
      <c r="T114" s="23"/>
      <c r="U114" s="23"/>
      <c r="V114" s="23"/>
      <c r="W114" s="23"/>
      <c r="X114" s="23"/>
      <c r="Y114" s="23"/>
    </row>
    <row r="115" spans="1:25" s="47" customFormat="1" ht="12.75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75"/>
      <c r="O115" s="41"/>
      <c r="P115" s="23"/>
      <c r="Q115" s="23"/>
      <c r="R115" s="129" t="s">
        <v>3</v>
      </c>
      <c r="S115" s="63">
        <f>O13</f>
        <v>34089359.669999994</v>
      </c>
      <c r="T115" s="23"/>
      <c r="U115" s="23"/>
      <c r="V115" s="23"/>
      <c r="W115" s="23"/>
      <c r="X115" s="23"/>
      <c r="Y115" s="23"/>
    </row>
    <row r="116" spans="1:25" s="47" customFormat="1" ht="12.75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75"/>
      <c r="O116" s="1"/>
      <c r="P116" s="64"/>
      <c r="Q116" s="23"/>
      <c r="R116" s="130" t="s">
        <v>75</v>
      </c>
      <c r="S116" s="43">
        <f>O37</f>
        <v>7748887.6199999992</v>
      </c>
      <c r="T116" s="88">
        <f>S116/$S$120</f>
        <v>0.51422237718766606</v>
      </c>
      <c r="U116" s="23"/>
      <c r="V116" s="23"/>
      <c r="W116" s="23"/>
      <c r="X116" s="23"/>
      <c r="Y116" s="23"/>
    </row>
    <row r="117" spans="1:25" s="47" customFormat="1" ht="12.75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75"/>
      <c r="O117" s="1"/>
      <c r="P117" s="64"/>
      <c r="Q117" s="23"/>
      <c r="R117" s="130" t="s">
        <v>76</v>
      </c>
      <c r="S117" s="43">
        <f>O69</f>
        <v>6396745.9299999997</v>
      </c>
      <c r="T117" s="88">
        <f>S117/$S$120</f>
        <v>0.42449317369118433</v>
      </c>
      <c r="U117" s="23"/>
      <c r="V117" s="23"/>
      <c r="W117" s="23"/>
      <c r="X117" s="23"/>
      <c r="Y117" s="23"/>
    </row>
    <row r="118" spans="1:25" s="47" customFormat="1" ht="12.75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75"/>
      <c r="O118" s="1"/>
      <c r="P118" s="64"/>
      <c r="Q118" s="23"/>
      <c r="R118" s="130" t="s">
        <v>77</v>
      </c>
      <c r="S118" s="43">
        <f>O92</f>
        <v>771259.97</v>
      </c>
      <c r="T118" s="88">
        <f>S118/$S$120</f>
        <v>5.1181428180666795E-2</v>
      </c>
      <c r="U118" s="23"/>
      <c r="V118" s="23"/>
      <c r="W118" s="23"/>
      <c r="X118" s="23"/>
      <c r="Y118" s="23"/>
    </row>
    <row r="119" spans="1:25" s="47" customFormat="1" ht="15.75" customHeight="1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75"/>
      <c r="O119" s="1"/>
      <c r="P119" s="64"/>
      <c r="Q119" s="23"/>
      <c r="R119" s="130" t="s">
        <v>166</v>
      </c>
      <c r="S119" s="43">
        <f>O100</f>
        <v>152243.81</v>
      </c>
      <c r="T119" s="88">
        <f>S119/$S$120</f>
        <v>1.0103020940482729E-2</v>
      </c>
      <c r="U119" s="23"/>
      <c r="V119" s="23"/>
      <c r="W119" s="23"/>
      <c r="X119" s="23"/>
      <c r="Y119" s="23"/>
    </row>
    <row r="120" spans="1:25" s="47" customFormat="1" ht="12.75" x14ac:dyDescent="0.2">
      <c r="A120" s="23"/>
      <c r="B120" s="23"/>
      <c r="C120" s="23"/>
      <c r="D120" s="23"/>
      <c r="E120" s="23"/>
      <c r="F120" s="23"/>
      <c r="G120" s="23"/>
      <c r="H120" s="176"/>
      <c r="I120" s="177"/>
      <c r="J120" s="177"/>
      <c r="K120" s="177"/>
      <c r="L120" s="177"/>
      <c r="M120" s="177"/>
      <c r="N120" s="75"/>
      <c r="O120" s="1"/>
      <c r="P120" s="64"/>
      <c r="Q120" s="23"/>
      <c r="R120" s="129" t="s">
        <v>78</v>
      </c>
      <c r="S120" s="43">
        <f>SUM(S116:S119)</f>
        <v>15069137.33</v>
      </c>
      <c r="T120" s="88">
        <f>S120/$S$120</f>
        <v>1</v>
      </c>
      <c r="U120" s="23"/>
      <c r="V120" s="23"/>
      <c r="W120" s="23"/>
      <c r="X120" s="23"/>
      <c r="Y120" s="23"/>
    </row>
    <row r="121" spans="1:25" s="47" customFormat="1" ht="12.75" x14ac:dyDescent="0.2">
      <c r="A121" s="23"/>
      <c r="B121" s="23"/>
      <c r="C121" s="23"/>
      <c r="D121" s="23"/>
      <c r="E121" s="23"/>
      <c r="F121" s="23"/>
      <c r="G121" s="23"/>
      <c r="H121" s="111"/>
      <c r="I121" s="112"/>
      <c r="J121" s="112"/>
      <c r="K121" s="112"/>
      <c r="L121" s="112"/>
      <c r="M121" s="112"/>
      <c r="N121" s="75"/>
      <c r="O121" s="1"/>
      <c r="P121" s="64"/>
      <c r="Q121" s="23"/>
      <c r="R121" s="118" t="s">
        <v>123</v>
      </c>
      <c r="S121" s="43">
        <f>O104</f>
        <v>24047.19</v>
      </c>
      <c r="T121" s="88"/>
      <c r="U121" s="23"/>
      <c r="V121" s="23"/>
      <c r="W121" s="23"/>
      <c r="X121" s="23"/>
      <c r="Y121" s="23"/>
    </row>
    <row r="122" spans="1:25" s="47" customFormat="1" ht="12.75" x14ac:dyDescent="0.2">
      <c r="A122" s="23"/>
      <c r="B122" s="23"/>
      <c r="C122" s="23"/>
      <c r="D122" s="23"/>
      <c r="E122" s="23"/>
      <c r="F122" s="23"/>
      <c r="G122" s="23"/>
      <c r="H122" s="176"/>
      <c r="I122" s="177"/>
      <c r="J122" s="177"/>
      <c r="K122" s="177"/>
      <c r="L122" s="177"/>
      <c r="M122" s="177"/>
      <c r="N122" s="75"/>
      <c r="O122" s="1"/>
      <c r="P122" s="23"/>
      <c r="Q122" s="23"/>
      <c r="R122" s="129" t="s">
        <v>79</v>
      </c>
      <c r="S122" s="63">
        <f>S120-S121</f>
        <v>15045090.140000001</v>
      </c>
      <c r="T122" s="23"/>
      <c r="U122" s="23"/>
      <c r="V122" s="23"/>
      <c r="W122" s="23"/>
      <c r="X122" s="23"/>
      <c r="Y122" s="23"/>
    </row>
    <row r="123" spans="1:25" s="47" customFormat="1" ht="12.75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75"/>
      <c r="O123" s="41"/>
      <c r="P123" s="23"/>
      <c r="Q123" s="23"/>
      <c r="R123" s="129" t="s">
        <v>80</v>
      </c>
      <c r="S123" s="63">
        <f>S115-S122</f>
        <v>19044269.529999994</v>
      </c>
      <c r="T123" s="23"/>
      <c r="U123" s="23"/>
      <c r="V123" s="23"/>
      <c r="W123" s="23"/>
      <c r="X123" s="23"/>
      <c r="Y123" s="23"/>
    </row>
    <row r="124" spans="1:25" s="47" customFormat="1" ht="12.75" x14ac:dyDescent="0.2">
      <c r="A124" s="23"/>
      <c r="B124" s="176"/>
      <c r="C124" s="177"/>
      <c r="D124" s="177"/>
      <c r="E124" s="177"/>
      <c r="F124" s="177"/>
      <c r="G124" s="177"/>
      <c r="H124" s="23"/>
      <c r="I124" s="23"/>
      <c r="J124" s="23"/>
      <c r="K124" s="23"/>
      <c r="L124" s="23"/>
      <c r="M124" s="23"/>
      <c r="N124" s="75"/>
      <c r="O124" s="41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s="47" customFormat="1" ht="12.75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75"/>
      <c r="O125" s="1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s="47" customFormat="1" ht="12.75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75"/>
      <c r="O126" s="1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s="47" customFormat="1" ht="12.75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75"/>
      <c r="O127" s="1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s="47" customFormat="1" ht="12.75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75"/>
      <c r="O128" s="1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1:25" s="47" customFormat="1" ht="12.75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75"/>
      <c r="O129" s="1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1:25" s="47" customFormat="1" ht="12.75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75"/>
      <c r="O130" s="1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1:25" s="47" customFormat="1" ht="12.75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75"/>
      <c r="O131" s="1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1:25" s="47" customFormat="1" ht="12.75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75"/>
      <c r="O132" s="1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1:25" s="65" customFormat="1" x14ac:dyDescent="0.2">
      <c r="A133" s="23"/>
      <c r="B133" s="23"/>
      <c r="C133" s="23"/>
      <c r="D133" s="23"/>
      <c r="E133" s="23"/>
      <c r="F133" s="23"/>
      <c r="G133" s="23"/>
      <c r="H133" s="24"/>
      <c r="I133" s="24"/>
      <c r="J133" s="24"/>
      <c r="K133" s="24"/>
      <c r="L133" s="24"/>
      <c r="M133" s="24"/>
      <c r="N133" s="76"/>
      <c r="O133" s="19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s="65" customForma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76"/>
      <c r="O134" s="19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s="65" customFormat="1" x14ac:dyDescent="0.2">
      <c r="A135" s="24"/>
      <c r="B135" s="24"/>
      <c r="C135" s="24"/>
      <c r="D135" s="24"/>
      <c r="E135" s="24"/>
      <c r="F135" s="24"/>
      <c r="G135" s="24"/>
      <c r="N135" s="76"/>
      <c r="O135" s="66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s="65" customFormat="1" x14ac:dyDescent="0.2">
      <c r="N136" s="76"/>
      <c r="O136" s="66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x14ac:dyDescent="0.2">
      <c r="A137" s="65"/>
      <c r="B137" s="65"/>
      <c r="C137" s="65"/>
      <c r="D137" s="65"/>
      <c r="E137" s="65"/>
      <c r="F137" s="65"/>
      <c r="G137" s="65"/>
    </row>
  </sheetData>
  <mergeCells count="84">
    <mergeCell ref="N15:N17"/>
    <mergeCell ref="H105:L105"/>
    <mergeCell ref="G85:L85"/>
    <mergeCell ref="G70:L70"/>
    <mergeCell ref="H73:J73"/>
    <mergeCell ref="H69:M69"/>
    <mergeCell ref="G62:L62"/>
    <mergeCell ref="H90:J90"/>
    <mergeCell ref="H91:J91"/>
    <mergeCell ref="H71:J71"/>
    <mergeCell ref="H53:J53"/>
    <mergeCell ref="H54:J54"/>
    <mergeCell ref="H72:J72"/>
    <mergeCell ref="H99:J99"/>
    <mergeCell ref="G31:L31"/>
    <mergeCell ref="H89:J89"/>
    <mergeCell ref="B124:G124"/>
    <mergeCell ref="H111:L111"/>
    <mergeCell ref="H120:M120"/>
    <mergeCell ref="H103:L103"/>
    <mergeCell ref="H122:M122"/>
    <mergeCell ref="H106:L106"/>
    <mergeCell ref="H108:L108"/>
    <mergeCell ref="H110:L110"/>
    <mergeCell ref="G94:L94"/>
    <mergeCell ref="H95:M95"/>
    <mergeCell ref="G32:L32"/>
    <mergeCell ref="G33:L33"/>
    <mergeCell ref="G39:L39"/>
    <mergeCell ref="G34:L34"/>
    <mergeCell ref="G35:L35"/>
    <mergeCell ref="G36:L36"/>
    <mergeCell ref="H37:J37"/>
    <mergeCell ref="G38:L38"/>
    <mergeCell ref="A6:M6"/>
    <mergeCell ref="A7:M7"/>
    <mergeCell ref="A8:M8"/>
    <mergeCell ref="A9:M9"/>
    <mergeCell ref="A10:J10"/>
    <mergeCell ref="G30:L30"/>
    <mergeCell ref="H17:L17"/>
    <mergeCell ref="F18:F22"/>
    <mergeCell ref="G18:L18"/>
    <mergeCell ref="G19:L19"/>
    <mergeCell ref="G20:L20"/>
    <mergeCell ref="G21:L21"/>
    <mergeCell ref="A11:H11"/>
    <mergeCell ref="G22:L22"/>
    <mergeCell ref="G23:L23"/>
    <mergeCell ref="G24:L24"/>
    <mergeCell ref="A12:J12"/>
    <mergeCell ref="A13:G13"/>
    <mergeCell ref="H15:L15"/>
    <mergeCell ref="H16:L16"/>
    <mergeCell ref="G40:L40"/>
    <mergeCell ref="G41:L41"/>
    <mergeCell ref="G42:L42"/>
    <mergeCell ref="G43:L43"/>
    <mergeCell ref="H44:M44"/>
    <mergeCell ref="H45:M45"/>
    <mergeCell ref="G46:L46"/>
    <mergeCell ref="G47:L47"/>
    <mergeCell ref="G48:L48"/>
    <mergeCell ref="G49:L49"/>
    <mergeCell ref="G57:L57"/>
    <mergeCell ref="G58:L58"/>
    <mergeCell ref="G59:L59"/>
    <mergeCell ref="G50:L50"/>
    <mergeCell ref="G51:L51"/>
    <mergeCell ref="G52:L52"/>
    <mergeCell ref="H88:J88"/>
    <mergeCell ref="H82:M82"/>
    <mergeCell ref="H63:J63"/>
    <mergeCell ref="H64:J64"/>
    <mergeCell ref="G76:L76"/>
    <mergeCell ref="G77:L77"/>
    <mergeCell ref="G78:L78"/>
    <mergeCell ref="H74:J74"/>
    <mergeCell ref="H75:M75"/>
    <mergeCell ref="G79:J79"/>
    <mergeCell ref="G80:J80"/>
    <mergeCell ref="G81:J81"/>
    <mergeCell ref="G86:L86"/>
    <mergeCell ref="G87:L8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Norvia Casado</cp:lastModifiedBy>
  <cp:lastPrinted>2015-01-08T13:38:06Z</cp:lastPrinted>
  <dcterms:created xsi:type="dcterms:W3CDTF">2014-08-04T16:07:59Z</dcterms:created>
  <dcterms:modified xsi:type="dcterms:W3CDTF">2016-10-05T19:30:05Z</dcterms:modified>
</cp:coreProperties>
</file>