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 tabRatio="602" activeTab="1"/>
  </bookViews>
  <sheets>
    <sheet name="Grafico" sheetId="8" r:id="rId1"/>
    <sheet name="Resumen " sheetId="6" r:id="rId2"/>
    <sheet name="Ejecucion" sheetId="7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T109" i="7"/>
  <c r="T110"/>
  <c r="T111"/>
  <c r="N39"/>
  <c r="N65"/>
  <c r="N75"/>
  <c r="N85"/>
  <c r="N56"/>
  <c r="N72"/>
  <c r="N71" s="1"/>
  <c r="N69"/>
  <c r="N66"/>
  <c r="N80"/>
  <c r="G20" i="6" l="1"/>
  <c r="G19"/>
  <c r="O13" i="7"/>
  <c r="N25"/>
  <c r="N83"/>
  <c r="N82" s="1"/>
  <c r="N68" l="1"/>
  <c r="N54"/>
  <c r="N61" l="1"/>
  <c r="N88" l="1"/>
  <c r="N79"/>
  <c r="N52"/>
  <c r="N51" s="1"/>
  <c r="N90" l="1"/>
  <c r="N21"/>
  <c r="N23"/>
  <c r="N20" l="1"/>
  <c r="N63"/>
  <c r="N45"/>
  <c r="N86" l="1"/>
  <c r="S112" l="1"/>
  <c r="N28" l="1"/>
  <c r="N27" s="1"/>
  <c r="N59"/>
  <c r="N58" s="1"/>
  <c r="N49"/>
  <c r="N47"/>
  <c r="N43"/>
  <c r="S107" l="1"/>
  <c r="N77" l="1"/>
  <c r="N76" s="1"/>
  <c r="N41"/>
  <c r="N40" s="1"/>
  <c r="N32"/>
  <c r="N34"/>
  <c r="N36"/>
  <c r="N31" l="1"/>
  <c r="N19" s="1"/>
  <c r="O74"/>
  <c r="O38" l="1"/>
  <c r="S109"/>
  <c r="O92"/>
  <c r="G21" i="6"/>
  <c r="O95" i="7" l="1"/>
  <c r="S110"/>
  <c r="S108"/>
  <c r="O97" l="1"/>
  <c r="S111"/>
  <c r="T108" s="1"/>
  <c r="O98" l="1"/>
  <c r="O101" s="1"/>
  <c r="G24" i="6"/>
  <c r="G25" s="1"/>
  <c r="S113" i="7"/>
  <c r="S114" s="1"/>
</calcChain>
</file>

<file path=xl/sharedStrings.xml><?xml version="1.0" encoding="utf-8"?>
<sst xmlns="http://schemas.openxmlformats.org/spreadsheetml/2006/main" count="187" uniqueCount="163">
  <si>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</si>
  <si>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</si>
  <si>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</si>
  <si>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</si>
  <si>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</si>
  <si>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</si>
  <si>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</si>
  <si>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</si>
  <si>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</si>
  <si>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</si>
  <si>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</si>
  <si>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</si>
  <si>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</si>
  <si>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</si>
  <si>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</si>
  <si>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</si>
  <si>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</si>
  <si>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</si>
  <si>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</si>
  <si>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</si>
  <si>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</si>
  <si>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</si>
  <si>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</si>
  <si>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</si>
  <si>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</si>
  <si>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</si>
  <si>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</si>
  <si>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</si>
  <si>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</si>
  <si>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</si>
  <si>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2.2.1.2</t>
  </si>
  <si>
    <t>Servicios telefónico de larga distancia</t>
  </si>
  <si>
    <t>2.2.1.2.01</t>
  </si>
  <si>
    <t>2.2.4</t>
  </si>
  <si>
    <t>2.2.4.1</t>
  </si>
  <si>
    <t>Pasajes</t>
  </si>
  <si>
    <t>2.2.5</t>
  </si>
  <si>
    <t>ALQUILERES Y RENTAS</t>
  </si>
  <si>
    <t>2.2.8</t>
  </si>
  <si>
    <t>OTROS SERVICIOS NO PERSONALES</t>
  </si>
  <si>
    <t>2.2.8.2</t>
  </si>
  <si>
    <t>Comision y Gastos Bancarios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</si>
  <si>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</si>
  <si>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</si>
  <si>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</si>
  <si>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</si>
  <si>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</si>
  <si>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</si>
  <si>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2.3.3</t>
  </si>
  <si>
    <t>PRODUCTOS DE PAPEL, CARTON E IMPRESOS</t>
  </si>
  <si>
    <t>2.3.9</t>
  </si>
  <si>
    <t>PRODUCTOS Y UTILES VARIOS</t>
  </si>
  <si>
    <t>2.3.9.2</t>
  </si>
  <si>
    <t>Utiles de escritorio, oficina informática y de enseñanza</t>
  </si>
  <si>
    <t>2.3.9.2.01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</si>
  <si>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</si>
  <si>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</si>
  <si>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</si>
  <si>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</si>
  <si>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</si>
  <si>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</si>
  <si>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</si>
  <si>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</si>
  <si>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</si>
  <si>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</si>
  <si>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</si>
  <si>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</si>
  <si>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</si>
  <si>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</si>
  <si>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</si>
  <si>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</si>
  <si>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</si>
  <si>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</si>
  <si>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</si>
  <si>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</si>
  <si>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</si>
  <si>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</si>
  <si>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</si>
  <si>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</si>
  <si>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2.2.7</t>
  </si>
  <si>
    <t>2.2.7.2</t>
  </si>
  <si>
    <t>2.2.3</t>
  </si>
  <si>
    <t>Viaticos dentro del pais</t>
  </si>
  <si>
    <t>2.2.3.1</t>
  </si>
  <si>
    <t>OTROS INGRESOS</t>
  </si>
  <si>
    <t>Viacticos</t>
  </si>
  <si>
    <t>Transporte y Almacenaje</t>
  </si>
  <si>
    <t>SERVICIOS DE CONSERVACION REPARACIONES MENORES E INSTALACIONES TEMPORALES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</si>
  <si>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</si>
  <si>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</si>
  <si>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</si>
  <si>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</si>
  <si>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</si>
  <si>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</si>
  <si>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</si>
  <si>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</si>
  <si>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</si>
  <si>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</si>
  <si>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2.2.5.1</t>
  </si>
  <si>
    <t>Alquilleres y rentas de edificios y locales</t>
  </si>
  <si>
    <t>2.2.5.1.01</t>
  </si>
  <si>
    <t>2.1.2</t>
  </si>
  <si>
    <t>SOBRESUELDOS</t>
  </si>
  <si>
    <t>Compensación</t>
  </si>
  <si>
    <t>2.1.2.2</t>
  </si>
  <si>
    <t>2.1.2.2.01</t>
  </si>
  <si>
    <t>Retenciones por pagar</t>
  </si>
  <si>
    <t>Compensaciones especiales</t>
  </si>
  <si>
    <t>2.1.2.2.08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</si>
  <si>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</si>
  <si>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</si>
  <si>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</si>
  <si>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</si>
  <si>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</si>
  <si>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</si>
  <si>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Total de Desembolsos</t>
  </si>
  <si>
    <t>BALANCE DISPONIBLE</t>
  </si>
  <si>
    <t>Retenciones POR PAGAR</t>
  </si>
  <si>
    <t>2.2.1.4</t>
  </si>
  <si>
    <t>Telefax y correos</t>
  </si>
  <si>
    <t>2.2.1.4.01</t>
  </si>
  <si>
    <t>2.2.5.4</t>
  </si>
  <si>
    <t>Alquileres de equipos de transporte, tracción y elevación</t>
  </si>
  <si>
    <t>2.2.5.4.01</t>
  </si>
  <si>
    <t>2.2.2</t>
  </si>
  <si>
    <t>PUBLICIDAD IMPRESIÓN Y ENCUADERNACION</t>
  </si>
  <si>
    <t>2.2.2.2</t>
  </si>
  <si>
    <t>Impresión y encuadernación</t>
  </si>
  <si>
    <t>2.2.2.2.01</t>
  </si>
  <si>
    <t>Reparaciones de maquinarias y equipos</t>
  </si>
  <si>
    <t>Mantenimento y reparación de equipos de oficina y muebles</t>
  </si>
  <si>
    <t>2.3.9.6</t>
  </si>
  <si>
    <t>Proctudos electricos y afines</t>
  </si>
  <si>
    <t>2.3.9.6.01</t>
  </si>
  <si>
    <t>Alquileres de maquinarias y equipos</t>
  </si>
  <si>
    <t>2.2.5.3</t>
  </si>
  <si>
    <t>2.2.5.3.01</t>
  </si>
  <si>
    <t>2.2.8.2.01</t>
  </si>
  <si>
    <t>2.3.4</t>
  </si>
  <si>
    <t>Productos Farmaceuticos</t>
  </si>
  <si>
    <t>2.3.4.1</t>
  </si>
  <si>
    <t>Productos medicinales para uso humano</t>
  </si>
  <si>
    <t>2.3.4.1.01</t>
  </si>
  <si>
    <t>2.1.1.3</t>
  </si>
  <si>
    <t>2.1.1.3.01</t>
  </si>
  <si>
    <t>Suplencias</t>
  </si>
  <si>
    <t>2.2.7.2.04</t>
  </si>
  <si>
    <t>Periodo del 01 AL 31 de Agosto 2015</t>
  </si>
  <si>
    <t>BALANCE DISPONIBLE PARA COMPROMISOS PENDIENTES AL 31 DE JULIO 2015</t>
  </si>
  <si>
    <t xml:space="preserve">TOTAL INCRESOS POR PRESUPUESTO DEL MES DE AGOSTO 2015 </t>
  </si>
  <si>
    <t>BCE NETO AL 31/08/2015</t>
  </si>
  <si>
    <t>2.2.6</t>
  </si>
  <si>
    <t>SEGUROS</t>
  </si>
  <si>
    <t>2.2.6.2</t>
  </si>
  <si>
    <t>Seguros de bienes muebles</t>
  </si>
  <si>
    <t>2.2.6.2.01</t>
  </si>
  <si>
    <t>2.3.3.2</t>
  </si>
  <si>
    <t>Productos de papel y cartón</t>
  </si>
  <si>
    <t>2.3.3.2.01</t>
  </si>
  <si>
    <t>AGOSTO 2015</t>
  </si>
  <si>
    <t xml:space="preserve"> - Balance disponible al 31/07/2015</t>
  </si>
  <si>
    <t>Del 1ro. al 31 de Agosto 2015</t>
  </si>
  <si>
    <t>BALANCE  DISPONIBLE AL 31/08/2015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</si>
</sst>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color rgb="FF4D4D4D"/>
      <name val="Arial"/>
      <family val="2"/>
    </font>
    <font>
      <b/>
      <sz val="10"/>
      <name val="Arial"/>
      <family val="2"/>
    </font>
    <font>
      <b/>
      <sz val="10"/>
      <color rgb="FF4D4D4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</cellStyleXfs>
  <cellXfs count="170">
    <xf numFmtId="0" fontId="0" fillId="0" borderId="0" xfId="0"/>
    <xf numFmtId="43" fontId="5" fillId="0" borderId="0" xfId="1" applyFont="1" applyFill="1" applyBorder="1"/>
    <xf numFmtId="165" fontId="6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4" fillId="0" borderId="0" xfId="4" applyFont="1" applyAlignment="1">
      <alignment horizontal="center"/>
    </xf>
    <xf numFmtId="0" fontId="6" fillId="0" borderId="0" xfId="4" applyBorder="1"/>
    <xf numFmtId="0" fontId="3" fillId="0" borderId="0" xfId="4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wrapText="1"/>
    </xf>
    <xf numFmtId="0" fontId="12" fillId="0" borderId="0" xfId="4" applyFont="1" applyBorder="1"/>
    <xf numFmtId="4" fontId="14" fillId="0" borderId="0" xfId="4" applyNumberFormat="1" applyFont="1" applyBorder="1"/>
    <xf numFmtId="0" fontId="12" fillId="0" borderId="0" xfId="5" applyFont="1">
      <alignment wrapText="1"/>
    </xf>
    <xf numFmtId="0" fontId="14" fillId="0" borderId="0" xfId="4" applyFont="1" applyBorder="1"/>
    <xf numFmtId="4" fontId="12" fillId="0" borderId="0" xfId="4" applyNumberFormat="1" applyFont="1" applyBorder="1"/>
    <xf numFmtId="4" fontId="14" fillId="0" borderId="4" xfId="4" applyNumberFormat="1" applyFont="1" applyBorder="1"/>
    <xf numFmtId="0" fontId="3" fillId="0" borderId="0" xfId="4" applyFont="1" applyBorder="1"/>
    <xf numFmtId="4" fontId="3" fillId="0" borderId="0" xfId="4" applyNumberFormat="1" applyFont="1" applyBorder="1"/>
    <xf numFmtId="43" fontId="13" fillId="0" borderId="0" xfId="1" applyFont="1" applyFill="1" applyBorder="1"/>
    <xf numFmtId="43" fontId="12" fillId="0" borderId="0" xfId="1" applyFont="1" applyFill="1" applyBorder="1"/>
    <xf numFmtId="43" fontId="15" fillId="0" borderId="2" xfId="1" applyFont="1" applyBorder="1"/>
    <xf numFmtId="43" fontId="16" fillId="0" borderId="0" xfId="1" applyFont="1" applyFill="1" applyBorder="1"/>
    <xf numFmtId="43" fontId="5" fillId="0" borderId="0" xfId="1" applyFont="1" applyBorder="1"/>
    <xf numFmtId="43" fontId="16" fillId="0" borderId="0" xfId="1" applyFont="1" applyBorder="1"/>
    <xf numFmtId="0" fontId="2" fillId="0" borderId="0" xfId="0" applyFont="1"/>
    <xf numFmtId="0" fontId="5" fillId="0" borderId="0" xfId="0" applyFont="1" applyFill="1" applyBorder="1"/>
    <xf numFmtId="0" fontId="16" fillId="0" borderId="0" xfId="0" applyFont="1" applyFill="1" applyBorder="1"/>
    <xf numFmtId="43" fontId="17" fillId="0" borderId="0" xfId="1" applyFont="1" applyFill="1" applyBorder="1"/>
    <xf numFmtId="0" fontId="1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7" fillId="0" borderId="0" xfId="1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5" fillId="2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43" fontId="18" fillId="0" borderId="0" xfId="1" applyFont="1" applyFill="1" applyBorder="1"/>
    <xf numFmtId="0" fontId="9" fillId="3" borderId="0" xfId="0" applyNumberFormat="1" applyFont="1" applyFill="1" applyBorder="1" applyAlignment="1">
      <alignment horizontal="left" vertical="top" wrapText="1" readingOrder="1"/>
    </xf>
    <xf numFmtId="0" fontId="17" fillId="2" borderId="0" xfId="0" applyFont="1" applyFill="1" applyBorder="1"/>
    <xf numFmtId="0" fontId="7" fillId="3" borderId="0" xfId="0" applyFont="1" applyFill="1" applyBorder="1"/>
    <xf numFmtId="43" fontId="8" fillId="3" borderId="0" xfId="1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Border="1"/>
    <xf numFmtId="43" fontId="8" fillId="0" borderId="0" xfId="1" applyFont="1" applyFill="1" applyBorder="1"/>
    <xf numFmtId="0" fontId="8" fillId="0" borderId="0" xfId="0" applyFont="1" applyFill="1" applyBorder="1"/>
    <xf numFmtId="43" fontId="7" fillId="0" borderId="0" xfId="0" applyNumberFormat="1" applyFont="1" applyFill="1" applyBorder="1"/>
    <xf numFmtId="9" fontId="5" fillId="0" borderId="0" xfId="2" applyFont="1" applyFill="1" applyBorder="1"/>
    <xf numFmtId="9" fontId="5" fillId="0" borderId="0" xfId="0" applyNumberFormat="1" applyFont="1" applyFill="1" applyBorder="1"/>
    <xf numFmtId="0" fontId="16" fillId="2" borderId="0" xfId="0" applyFont="1" applyFill="1" applyBorder="1"/>
    <xf numFmtId="43" fontId="16" fillId="2" borderId="0" xfId="1" applyFont="1" applyFill="1" applyBorder="1"/>
    <xf numFmtId="0" fontId="6" fillId="0" borderId="0" xfId="0" applyFont="1" applyFill="1" applyBorder="1"/>
    <xf numFmtId="0" fontId="6" fillId="0" borderId="0" xfId="0" applyNumberFormat="1" applyFont="1" applyFill="1" applyBorder="1" applyAlignment="1">
      <alignment vertical="top" wrapText="1" readingOrder="1"/>
    </xf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2" borderId="0" xfId="0" applyFont="1" applyFill="1" applyBorder="1"/>
    <xf numFmtId="43" fontId="6" fillId="0" borderId="0" xfId="1" applyFont="1" applyFill="1" applyBorder="1" applyAlignment="1">
      <alignment vertical="top"/>
    </xf>
    <xf numFmtId="43" fontId="19" fillId="0" borderId="0" xfId="1" applyFont="1" applyFill="1" applyBorder="1"/>
    <xf numFmtId="0" fontId="20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1" fillId="0" borderId="0" xfId="0" applyFont="1" applyFill="1" applyBorder="1"/>
    <xf numFmtId="0" fontId="22" fillId="0" borderId="0" xfId="0" applyNumberFormat="1" applyFont="1" applyFill="1" applyBorder="1" applyAlignment="1">
      <alignment vertical="top" wrapText="1" readingOrder="1"/>
    </xf>
    <xf numFmtId="43" fontId="9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43" fontId="1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43" fontId="0" fillId="0" borderId="0" xfId="1" applyFont="1" applyBorder="1"/>
    <xf numFmtId="43" fontId="0" fillId="0" borderId="0" xfId="1" applyFont="1" applyFill="1" applyBorder="1"/>
    <xf numFmtId="8" fontId="0" fillId="0" borderId="0" xfId="0" applyNumberFormat="1" applyFont="1" applyFill="1" applyBorder="1"/>
    <xf numFmtId="43" fontId="2" fillId="0" borderId="0" xfId="1" applyFont="1" applyFill="1" applyBorder="1"/>
    <xf numFmtId="165" fontId="7" fillId="0" borderId="0" xfId="3" applyFont="1" applyBorder="1" applyAlignment="1">
      <alignment horizontal="center"/>
    </xf>
    <xf numFmtId="165" fontId="5" fillId="0" borderId="0" xfId="3" applyFont="1" applyBorder="1"/>
    <xf numFmtId="165" fontId="7" fillId="0" borderId="0" xfId="3" applyFont="1" applyBorder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43" fontId="0" fillId="0" borderId="2" xfId="1" applyFont="1" applyBorder="1"/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vertical="top" wrapText="1" readingOrder="1"/>
    </xf>
    <xf numFmtId="43" fontId="1" fillId="0" borderId="0" xfId="1" applyFont="1" applyFill="1"/>
    <xf numFmtId="43" fontId="2" fillId="0" borderId="0" xfId="1" applyFont="1" applyFill="1"/>
    <xf numFmtId="43" fontId="0" fillId="0" borderId="0" xfId="1" applyFont="1"/>
    <xf numFmtId="0" fontId="20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2" fillId="0" borderId="0" xfId="0" applyNumberFormat="1" applyFont="1" applyFill="1" applyBorder="1" applyAlignment="1">
      <alignment vertical="top" wrapText="1" readingOrder="1"/>
    </xf>
    <xf numFmtId="4" fontId="1" fillId="0" borderId="0" xfId="0" applyNumberFormat="1" applyFont="1" applyFill="1"/>
    <xf numFmtId="8" fontId="1" fillId="0" borderId="0" xfId="0" applyNumberFormat="1" applyFont="1" applyFill="1"/>
    <xf numFmtId="0" fontId="1" fillId="0" borderId="0" xfId="0" applyFont="1" applyFill="1"/>
    <xf numFmtId="43" fontId="1" fillId="0" borderId="0" xfId="0" applyNumberFormat="1" applyFont="1" applyFill="1"/>
    <xf numFmtId="43" fontId="9" fillId="3" borderId="0" xfId="1" applyFont="1" applyFill="1" applyBorder="1"/>
    <xf numFmtId="43" fontId="7" fillId="0" borderId="0" xfId="1" applyNumberFormat="1" applyFont="1" applyFill="1" applyBorder="1"/>
    <xf numFmtId="10" fontId="5" fillId="0" borderId="0" xfId="1" applyNumberFormat="1" applyFont="1" applyFill="1" applyBorder="1"/>
    <xf numFmtId="0" fontId="3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5" applyFont="1" applyAlignment="1">
      <alignment horizontal="left" wrapText="1"/>
    </xf>
    <xf numFmtId="0" fontId="3" fillId="0" borderId="0" xfId="5" applyFont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4" fillId="0" borderId="0" xfId="5" applyFont="1" applyAlignment="1">
      <alignment horizontal="center" wrapText="1"/>
    </xf>
    <xf numFmtId="0" fontId="22" fillId="0" borderId="0" xfId="0" applyNumberFormat="1" applyFont="1" applyFill="1" applyBorder="1" applyAlignment="1">
      <alignment vertical="top" wrapText="1" readingOrder="1"/>
    </xf>
    <xf numFmtId="0" fontId="21" fillId="0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9" fillId="3" borderId="0" xfId="1" applyNumberFormat="1" applyFont="1" applyFill="1" applyBorder="1" applyAlignment="1">
      <alignment horizontal="center" vertical="center" wrapText="1"/>
    </xf>
    <xf numFmtId="0" fontId="17" fillId="3" borderId="0" xfId="1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9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wrapText="1"/>
    </xf>
    <xf numFmtId="164" fontId="7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6" fillId="0" borderId="0" xfId="0" applyNumberFormat="1" applyFont="1" applyFill="1" applyBorder="1" applyAlignment="1">
      <alignment vertical="top" wrapText="1" readingOrder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0" fillId="0" borderId="0" xfId="0" applyFont="1" applyAlignment="1">
      <alignment wrapText="1"/>
    </xf>
    <xf numFmtId="0" fontId="9" fillId="0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3200"/>
              <a:t>Ejecución</a:t>
            </a:r>
            <a:r>
              <a:rPr lang="en-US" sz="3200" baseline="0"/>
              <a:t> Presupuestaria Agosto 2015</a:t>
            </a:r>
            <a:endParaRPr lang="en-US" sz="3200"/>
          </a:p>
        </c:rich>
      </c:tx>
    </c:title>
    <c:plotArea>
      <c:layout/>
      <c:pieChart>
        <c:varyColors val="1"/>
        <c:ser>
          <c:idx val="1"/>
          <c:order val="1"/>
          <c:dLbls>
            <c:showPercent val="1"/>
            <c:showLeaderLines val="1"/>
          </c:dLbls>
          <c:cat>
            <c:strRef>
              <c:f>Ejecucion!$R$108:$R$110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Ejecucion!$T$108:$T$110</c:f>
              <c:numCache>
                <c:formatCode>0.00%</c:formatCode>
                <c:ptCount val="3"/>
                <c:pt idx="0">
                  <c:v>0.59894641196166798</c:v>
                </c:pt>
                <c:pt idx="1">
                  <c:v>0.3997909280015427</c:v>
                </c:pt>
                <c:pt idx="2">
                  <c:v>1.2626600367892868E-3</c:v>
                </c:pt>
              </c:numCache>
            </c:numRef>
          </c:val>
        </c:ser>
        <c:ser>
          <c:idx val="0"/>
          <c:order val="0"/>
          <c:dLbls>
            <c:showPercent val="1"/>
            <c:showLeaderLines val="1"/>
          </c:dLbls>
          <c:cat>
            <c:strRef>
              <c:f>Ejecucion!$R$108:$R$110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Ejecucion!$T$108:$T$110</c:f>
              <c:numCache>
                <c:formatCode>0.00%</c:formatCode>
                <c:ptCount val="3"/>
                <c:pt idx="0">
                  <c:v>0.59894641196166798</c:v>
                </c:pt>
                <c:pt idx="1">
                  <c:v>0.3997909280015427</c:v>
                </c:pt>
                <c:pt idx="2">
                  <c:v>1.2626600367892868E-3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66" r="0.75000000000001166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6457" y="1391342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123826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666749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14</xdr:col>
      <xdr:colOff>828501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933276</xdr:colOff>
      <xdr:row>0</xdr:row>
      <xdr:rowOff>106808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171450</xdr:colOff>
      <xdr:row>0</xdr:row>
      <xdr:rowOff>95250</xdr:rowOff>
    </xdr:from>
    <xdr:to>
      <xdr:col>3</xdr:col>
      <xdr:colOff>714377</xdr:colOff>
      <xdr:row>5</xdr:row>
      <xdr:rowOff>9525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171450" y="95250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14</xdr:col>
      <xdr:colOff>104775</xdr:colOff>
      <xdr:row>0</xdr:row>
      <xdr:rowOff>85725</xdr:rowOff>
    </xdr:from>
    <xdr:to>
      <xdr:col>14</xdr:col>
      <xdr:colOff>1047750</xdr:colOff>
      <xdr:row>4</xdr:row>
      <xdr:rowOff>175259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8620125" y="85725"/>
          <a:ext cx="942975" cy="8134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tabSelected="1" workbookViewId="0">
      <selection activeCell="E25" sqref="E25"/>
    </sheetView>
  </sheetViews>
  <sheetFormatPr defaultColWidth="11.42578125" defaultRowHeight="12.75"/>
  <cols>
    <col min="1" max="1" width="7.85546875" style="3" customWidth="1"/>
    <col min="2" max="2" width="8.5703125" style="3" customWidth="1"/>
    <col min="3" max="3" width="9.85546875" style="3" customWidth="1"/>
    <col min="4" max="4" width="21.140625" style="3" customWidth="1"/>
    <col min="5" max="5" width="18.140625" style="2" customWidth="1"/>
    <col min="6" max="6" width="4.85546875" style="2" customWidth="1"/>
    <col min="7" max="7" width="29.5703125" style="2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3" bestFit="1" customWidth="1"/>
    <col min="12" max="12" width="17.85546875" style="3" bestFit="1" customWidth="1"/>
    <col min="13" max="13" width="11.42578125" style="3"/>
    <col min="14" max="14" width="11.5703125" style="3" bestFit="1" customWidth="1"/>
    <col min="15" max="20" width="11.42578125" style="3"/>
    <col min="21" max="39" width="0" style="3" hidden="1" customWidth="1"/>
    <col min="40" max="16384" width="11.42578125" style="3"/>
  </cols>
  <sheetData>
    <row r="7" spans="1:39" ht="18.75">
      <c r="A7" s="122" t="s">
        <v>69</v>
      </c>
      <c r="B7" s="122"/>
      <c r="C7" s="122"/>
      <c r="D7" s="122"/>
      <c r="E7" s="122"/>
      <c r="F7" s="122"/>
      <c r="G7" s="122"/>
      <c r="H7" s="122"/>
    </row>
    <row r="8" spans="1:39" ht="15">
      <c r="A8" s="123"/>
      <c r="B8" s="123"/>
      <c r="C8" s="123"/>
      <c r="D8" s="123"/>
      <c r="E8" s="123"/>
      <c r="F8" s="123"/>
    </row>
    <row r="9" spans="1:39" ht="15.75">
      <c r="A9" s="121" t="s">
        <v>70</v>
      </c>
      <c r="B9" s="121"/>
      <c r="C9" s="121"/>
      <c r="D9" s="121"/>
      <c r="E9" s="121"/>
      <c r="F9" s="121"/>
      <c r="G9" s="121"/>
    </row>
    <row r="10" spans="1:39" ht="15.75">
      <c r="A10" s="121" t="s">
        <v>161</v>
      </c>
      <c r="B10" s="121"/>
      <c r="C10" s="121"/>
      <c r="D10" s="121"/>
      <c r="E10" s="121"/>
      <c r="F10" s="121"/>
      <c r="G10" s="121"/>
    </row>
    <row r="11" spans="1:39" ht="15.75">
      <c r="A11" s="121" t="s">
        <v>71</v>
      </c>
      <c r="B11" s="121"/>
      <c r="C11" s="121"/>
      <c r="D11" s="121"/>
      <c r="E11" s="121"/>
      <c r="F11" s="121"/>
      <c r="G11" s="121"/>
    </row>
    <row r="12" spans="1:39">
      <c r="A12" s="4"/>
      <c r="B12" s="4"/>
      <c r="C12" s="4"/>
      <c r="D12" s="5"/>
      <c r="E12" s="6"/>
      <c r="F12" s="6"/>
      <c r="G12" s="6"/>
    </row>
    <row r="14" spans="1:39" s="2" customFormat="1" ht="15.75">
      <c r="A14" s="121" t="s">
        <v>72</v>
      </c>
      <c r="B14" s="121"/>
      <c r="C14" s="121"/>
      <c r="D14" s="121"/>
      <c r="E14" s="121"/>
      <c r="F14" s="121"/>
      <c r="G14" s="12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s="2" customFormat="1" ht="15.75">
      <c r="A15" s="121"/>
      <c r="B15" s="121"/>
      <c r="C15" s="121"/>
      <c r="D15" s="121"/>
      <c r="E15" s="121"/>
      <c r="F15" s="121"/>
      <c r="G15" s="121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s="2" customFormat="1" ht="15">
      <c r="A16" s="3"/>
      <c r="B16" s="3"/>
      <c r="C16" s="3"/>
      <c r="D16" s="7"/>
      <c r="E16" s="7"/>
      <c r="F16" s="7"/>
      <c r="G16" s="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s="2" customFormat="1">
      <c r="A17" s="3"/>
      <c r="B17" s="3"/>
      <c r="C17" s="3"/>
      <c r="D17" s="8"/>
      <c r="E17" s="8"/>
      <c r="F17" s="8"/>
      <c r="G17" s="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s="2" customFormat="1" ht="15.75">
      <c r="A18" s="126" t="s">
        <v>73</v>
      </c>
      <c r="B18" s="126"/>
      <c r="C18" s="126"/>
      <c r="D18" s="126"/>
      <c r="E18" s="9"/>
      <c r="F18" s="9"/>
      <c r="G18" s="10" t="s">
        <v>74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s="2" customFormat="1" ht="18">
      <c r="A19" s="127" t="s">
        <v>160</v>
      </c>
      <c r="B19" s="127"/>
      <c r="C19" s="127"/>
      <c r="D19" s="127"/>
      <c r="E19" s="11"/>
      <c r="F19" s="11"/>
      <c r="G19" s="20">
        <f>Ejecucion!O10</f>
        <v>2623574.2599999979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s="2" customFormat="1" ht="18.75">
      <c r="A20" s="127" t="s">
        <v>75</v>
      </c>
      <c r="B20" s="127"/>
      <c r="C20" s="127"/>
      <c r="D20" s="127"/>
      <c r="E20" s="11"/>
      <c r="F20" s="12"/>
      <c r="G20" s="22">
        <f>Ejecucion!O11+Ejecucion!O12</f>
        <v>13882836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2" customFormat="1" ht="18">
      <c r="A21" s="128" t="s">
        <v>76</v>
      </c>
      <c r="B21" s="128"/>
      <c r="C21" s="128"/>
      <c r="D21" s="128"/>
      <c r="E21" s="12"/>
      <c r="F21" s="12"/>
      <c r="G21" s="13">
        <f>SUM(G19:G20)</f>
        <v>16506410.259999998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s="2" customFormat="1" ht="30" customHeight="1">
      <c r="A22" s="14"/>
      <c r="B22" s="14"/>
      <c r="C22" s="14"/>
      <c r="D22" s="15"/>
      <c r="E22" s="12"/>
      <c r="F22" s="12"/>
      <c r="G22" s="1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8">
      <c r="A23" s="128" t="s">
        <v>77</v>
      </c>
      <c r="B23" s="128"/>
      <c r="C23" s="14"/>
      <c r="D23" s="12"/>
      <c r="E23" s="12"/>
      <c r="F23" s="12"/>
      <c r="G23" s="1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2" customFormat="1" ht="18">
      <c r="A24" s="124" t="s">
        <v>78</v>
      </c>
      <c r="B24" s="124"/>
      <c r="C24" s="124"/>
      <c r="D24" s="124"/>
      <c r="E24" s="12"/>
      <c r="F24" s="16"/>
      <c r="G24" s="21">
        <f>Ejecucion!O97</f>
        <v>14632840.98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2" customFormat="1" ht="18.75" thickBot="1">
      <c r="A25" s="125" t="s">
        <v>162</v>
      </c>
      <c r="B25" s="125"/>
      <c r="C25" s="125"/>
      <c r="D25" s="125"/>
      <c r="E25" s="16"/>
      <c r="F25" s="15"/>
      <c r="G25" s="17">
        <f>G21-G24</f>
        <v>1873569.2799999975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s="2" customFormat="1" ht="30" customHeight="1" thickTop="1">
      <c r="A26" s="125"/>
      <c r="B26" s="125"/>
      <c r="C26" s="125"/>
      <c r="D26" s="18"/>
      <c r="E26" s="15"/>
      <c r="F26" s="18"/>
      <c r="G26" s="1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s="2" customFormat="1" ht="15.75">
      <c r="A27" s="3"/>
      <c r="B27" s="3"/>
      <c r="C27" s="3"/>
      <c r="D27" s="3"/>
      <c r="E27" s="1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</sheetData>
  <mergeCells count="15"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  <mergeCell ref="A14:G14"/>
    <mergeCell ref="A7:H7"/>
    <mergeCell ref="A8:F8"/>
    <mergeCell ref="A9:G9"/>
    <mergeCell ref="A10:G10"/>
    <mergeCell ref="A11:G11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Z128"/>
  <sheetViews>
    <sheetView workbookViewId="0">
      <selection activeCell="A9" sqref="A9:M9"/>
    </sheetView>
  </sheetViews>
  <sheetFormatPr defaultRowHeight="14.25"/>
  <cols>
    <col min="1" max="1" width="5.5703125" style="28" bestFit="1" customWidth="1"/>
    <col min="2" max="2" width="7.85546875" style="28" bestFit="1" customWidth="1"/>
    <col min="3" max="3" width="8.28515625" style="28" bestFit="1" customWidth="1"/>
    <col min="4" max="4" width="11.85546875" style="28" bestFit="1" customWidth="1"/>
    <col min="5" max="5" width="9.28515625" style="28" bestFit="1" customWidth="1"/>
    <col min="6" max="7" width="0.140625" style="28" customWidth="1"/>
    <col min="8" max="8" width="36" style="28" bestFit="1" customWidth="1"/>
    <col min="9" max="9" width="0" style="28" hidden="1" customWidth="1"/>
    <col min="10" max="10" width="27.42578125" style="28" customWidth="1"/>
    <col min="11" max="11" width="0" style="28" hidden="1" customWidth="1"/>
    <col min="12" max="12" width="17.28515625" style="28" hidden="1" customWidth="1"/>
    <col min="13" max="13" width="0" style="28" hidden="1" customWidth="1"/>
    <col min="14" max="14" width="21.140625" style="86" bestFit="1" customWidth="1"/>
    <col min="15" max="15" width="17.5703125" style="23" bestFit="1" customWidth="1"/>
    <col min="16" max="16" width="14.5703125" style="28" bestFit="1" customWidth="1"/>
    <col min="17" max="17" width="15" style="28" bestFit="1" customWidth="1"/>
    <col min="18" max="18" width="35.85546875" style="28" bestFit="1" customWidth="1"/>
    <col min="19" max="22" width="14" style="28" bestFit="1" customWidth="1"/>
    <col min="23" max="23" width="15" style="28" bestFit="1" customWidth="1"/>
    <col min="24" max="16384" width="9.140625" style="28"/>
  </cols>
  <sheetData>
    <row r="6" spans="1:15" ht="15.75">
      <c r="A6" s="156" t="s">
        <v>0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84"/>
    </row>
    <row r="7" spans="1:15" s="30" customFormat="1" ht="15.75">
      <c r="A7" s="156" t="s">
        <v>1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84"/>
      <c r="O7" s="29"/>
    </row>
    <row r="8" spans="1:15" s="30" customFormat="1" ht="15.75">
      <c r="A8" s="156" t="s">
        <v>147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84"/>
      <c r="O8" s="29"/>
    </row>
    <row r="9" spans="1:15" s="30" customFormat="1" ht="16.5" thickBot="1">
      <c r="A9" s="157" t="s">
        <v>2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84"/>
      <c r="O9" s="29"/>
    </row>
    <row r="10" spans="1:15" s="27" customFormat="1" ht="15.75" thickTop="1">
      <c r="A10" s="158" t="s">
        <v>148</v>
      </c>
      <c r="B10" s="158"/>
      <c r="C10" s="158"/>
      <c r="D10" s="158"/>
      <c r="E10" s="158"/>
      <c r="F10" s="158"/>
      <c r="G10" s="158"/>
      <c r="H10" s="158"/>
      <c r="I10" s="158"/>
      <c r="J10" s="158"/>
      <c r="K10" s="31"/>
      <c r="L10" s="31"/>
      <c r="M10" s="32"/>
      <c r="N10" s="85"/>
      <c r="O10" s="93">
        <v>2623574.2599999979</v>
      </c>
    </row>
    <row r="11" spans="1:15" s="27" customFormat="1" ht="15">
      <c r="A11" s="159" t="s">
        <v>149</v>
      </c>
      <c r="B11" s="159"/>
      <c r="C11" s="159"/>
      <c r="D11" s="159"/>
      <c r="E11" s="159"/>
      <c r="F11" s="159"/>
      <c r="G11" s="159"/>
      <c r="H11" s="159"/>
      <c r="I11" s="31"/>
      <c r="J11" s="31"/>
      <c r="K11" s="31"/>
      <c r="L11" s="31"/>
      <c r="M11" s="31"/>
      <c r="N11" s="85"/>
      <c r="O11" s="93">
        <v>13713855</v>
      </c>
    </row>
    <row r="12" spans="1:15" s="27" customFormat="1" ht="15.75" customHeight="1">
      <c r="A12" s="145" t="s">
        <v>84</v>
      </c>
      <c r="B12" s="160"/>
      <c r="C12" s="160"/>
      <c r="D12" s="160"/>
      <c r="E12" s="160"/>
      <c r="F12" s="160"/>
      <c r="G12" s="160"/>
      <c r="H12" s="160"/>
      <c r="I12" s="160"/>
      <c r="J12" s="160"/>
      <c r="K12" s="31"/>
      <c r="L12" s="31"/>
      <c r="M12" s="31"/>
      <c r="N12" s="85"/>
      <c r="O12" s="102">
        <v>168981</v>
      </c>
    </row>
    <row r="13" spans="1:15" ht="15.75">
      <c r="A13" s="161" t="s">
        <v>3</v>
      </c>
      <c r="B13" s="161"/>
      <c r="C13" s="161"/>
      <c r="D13" s="161"/>
      <c r="E13" s="161"/>
      <c r="F13" s="161"/>
      <c r="G13" s="161"/>
      <c r="H13" s="33"/>
      <c r="I13" s="33"/>
      <c r="J13" s="33"/>
      <c r="K13" s="33"/>
      <c r="L13" s="33"/>
      <c r="M13" s="33"/>
      <c r="O13" s="34">
        <f>SUM(O10:O12)</f>
        <v>16506410.259999998</v>
      </c>
    </row>
    <row r="14" spans="1:15" ht="15.75">
      <c r="A14" s="35"/>
      <c r="B14" s="35"/>
      <c r="C14" s="35"/>
      <c r="D14" s="35"/>
      <c r="E14" s="35"/>
      <c r="F14" s="35"/>
      <c r="G14" s="35"/>
      <c r="H14" s="33"/>
      <c r="I14" s="33"/>
      <c r="J14" s="33"/>
      <c r="K14" s="33"/>
      <c r="L14" s="33"/>
      <c r="M14" s="33"/>
      <c r="N14" s="84"/>
    </row>
    <row r="15" spans="1:15" ht="15.75" customHeight="1">
      <c r="A15" s="36"/>
      <c r="B15" s="36"/>
      <c r="C15" s="36"/>
      <c r="D15" s="36"/>
      <c r="E15" s="36"/>
      <c r="F15" s="35"/>
      <c r="G15" s="35"/>
      <c r="H15" s="162"/>
      <c r="I15" s="163"/>
      <c r="J15" s="163"/>
      <c r="K15" s="164"/>
      <c r="L15" s="164"/>
      <c r="M15" s="33"/>
      <c r="N15" s="133">
        <v>2015</v>
      </c>
      <c r="O15" s="34"/>
    </row>
    <row r="16" spans="1:15" ht="15.75">
      <c r="A16" s="36"/>
      <c r="B16" s="36"/>
      <c r="C16" s="36"/>
      <c r="D16" s="36"/>
      <c r="E16" s="36"/>
      <c r="F16" s="35"/>
      <c r="G16" s="35"/>
      <c r="H16" s="162" t="s">
        <v>63</v>
      </c>
      <c r="I16" s="163"/>
      <c r="J16" s="163"/>
      <c r="K16" s="165"/>
      <c r="L16" s="165"/>
      <c r="M16" s="33"/>
      <c r="N16" s="134"/>
      <c r="O16" s="34"/>
    </row>
    <row r="17" spans="1:22" ht="15.75">
      <c r="A17" s="37" t="s">
        <v>59</v>
      </c>
      <c r="B17" s="37" t="s">
        <v>60</v>
      </c>
      <c r="C17" s="37" t="s">
        <v>58</v>
      </c>
      <c r="D17" s="37" t="s">
        <v>61</v>
      </c>
      <c r="E17" s="37" t="s">
        <v>62</v>
      </c>
      <c r="F17" s="35"/>
      <c r="G17" s="35"/>
      <c r="H17" s="162" t="s">
        <v>64</v>
      </c>
      <c r="I17" s="163"/>
      <c r="J17" s="163"/>
      <c r="K17" s="166"/>
      <c r="L17" s="166"/>
      <c r="M17" s="33"/>
      <c r="N17" s="133"/>
      <c r="O17" s="34"/>
    </row>
    <row r="18" spans="1:22" s="30" customFormat="1" ht="15.75">
      <c r="A18" s="38">
        <v>2</v>
      </c>
      <c r="B18" s="39"/>
      <c r="C18" s="39"/>
      <c r="D18" s="39"/>
      <c r="E18" s="39" t="s">
        <v>4</v>
      </c>
      <c r="F18" s="167"/>
      <c r="G18" s="168"/>
      <c r="H18" s="169"/>
      <c r="I18" s="169"/>
      <c r="J18" s="169"/>
      <c r="K18" s="169"/>
      <c r="L18" s="169"/>
      <c r="M18" s="39"/>
      <c r="N18" s="87"/>
      <c r="O18" s="29"/>
      <c r="Q18" s="40"/>
      <c r="S18" s="40"/>
      <c r="U18" s="40"/>
    </row>
    <row r="19" spans="1:22" s="27" customFormat="1" ht="15.75" customHeight="1">
      <c r="A19" s="41"/>
      <c r="B19" s="42">
        <v>2.1</v>
      </c>
      <c r="C19" s="41"/>
      <c r="D19" s="41"/>
      <c r="E19" s="41"/>
      <c r="F19" s="167"/>
      <c r="G19" s="141" t="s">
        <v>5</v>
      </c>
      <c r="H19" s="142"/>
      <c r="I19" s="142"/>
      <c r="J19" s="142"/>
      <c r="K19" s="142"/>
      <c r="L19" s="142"/>
      <c r="M19" s="41"/>
      <c r="N19" s="118">
        <f>N20+N31+N27</f>
        <v>8773336.5800000001</v>
      </c>
      <c r="O19" s="1"/>
    </row>
    <row r="20" spans="1:22" s="27" customFormat="1" ht="12.75" customHeight="1">
      <c r="A20" s="43"/>
      <c r="B20" s="43"/>
      <c r="C20" s="44" t="s">
        <v>6</v>
      </c>
      <c r="D20" s="43"/>
      <c r="E20" s="43"/>
      <c r="F20" s="167"/>
      <c r="G20" s="137" t="s">
        <v>7</v>
      </c>
      <c r="H20" s="138"/>
      <c r="I20" s="138"/>
      <c r="J20" s="138"/>
      <c r="K20" s="138"/>
      <c r="L20" s="138"/>
      <c r="M20" s="43"/>
      <c r="N20" s="88">
        <f>N21+N23+N25</f>
        <v>7414317.0300000003</v>
      </c>
      <c r="O20" s="1"/>
    </row>
    <row r="21" spans="1:22" s="27" customFormat="1" ht="12.75" customHeight="1">
      <c r="D21" s="46" t="s">
        <v>8</v>
      </c>
      <c r="F21" s="167"/>
      <c r="G21" s="139" t="s">
        <v>9</v>
      </c>
      <c r="H21" s="140"/>
      <c r="I21" s="140"/>
      <c r="J21" s="140"/>
      <c r="K21" s="140"/>
      <c r="L21" s="140"/>
      <c r="N21" s="85">
        <f>N22</f>
        <v>7164317.0300000003</v>
      </c>
      <c r="O21" s="1"/>
    </row>
    <row r="22" spans="1:22" s="27" customFormat="1" ht="12.75" customHeight="1">
      <c r="E22" s="46" t="s">
        <v>10</v>
      </c>
      <c r="F22" s="167"/>
      <c r="G22" s="139" t="s">
        <v>11</v>
      </c>
      <c r="H22" s="140"/>
      <c r="I22" s="140"/>
      <c r="J22" s="140"/>
      <c r="K22" s="140"/>
      <c r="L22" s="140"/>
      <c r="N22" s="114">
        <v>7164317.0300000003</v>
      </c>
      <c r="O22" s="1"/>
      <c r="P22" s="1"/>
      <c r="Q22" s="47"/>
      <c r="R22" s="48"/>
      <c r="S22" s="1"/>
      <c r="T22" s="1"/>
      <c r="U22" s="1"/>
      <c r="V22" s="1"/>
    </row>
    <row r="23" spans="1:22" s="27" customFormat="1" ht="12.75" customHeight="1">
      <c r="D23" s="27" t="s">
        <v>12</v>
      </c>
      <c r="E23" s="49"/>
      <c r="G23" s="139" t="s">
        <v>13</v>
      </c>
      <c r="H23" s="140"/>
      <c r="I23" s="140"/>
      <c r="J23" s="140"/>
      <c r="K23" s="140"/>
      <c r="L23" s="140"/>
      <c r="N23" s="85">
        <f>N24</f>
        <v>250000</v>
      </c>
      <c r="O23" s="1"/>
      <c r="Q23" s="47"/>
    </row>
    <row r="24" spans="1:22" s="27" customFormat="1" ht="12.75" customHeight="1">
      <c r="E24" s="49" t="s">
        <v>14</v>
      </c>
      <c r="G24" s="139" t="s">
        <v>15</v>
      </c>
      <c r="H24" s="140"/>
      <c r="I24" s="140"/>
      <c r="J24" s="140"/>
      <c r="K24" s="140"/>
      <c r="L24" s="140"/>
      <c r="N24" s="114">
        <v>250000</v>
      </c>
      <c r="O24" s="1"/>
      <c r="P24" s="1"/>
      <c r="Q24" s="1"/>
      <c r="R24" s="48"/>
      <c r="S24" s="47"/>
      <c r="T24" s="1"/>
      <c r="U24" s="1"/>
      <c r="V24" s="1"/>
    </row>
    <row r="25" spans="1:22" s="27" customFormat="1" ht="12.75" customHeight="1">
      <c r="D25" s="27" t="s">
        <v>143</v>
      </c>
      <c r="E25" s="49"/>
      <c r="G25" s="105"/>
      <c r="H25" s="106" t="s">
        <v>145</v>
      </c>
      <c r="I25" s="106"/>
      <c r="J25" s="106"/>
      <c r="K25" s="106"/>
      <c r="L25" s="106"/>
      <c r="N25" s="114">
        <f>N26</f>
        <v>0</v>
      </c>
      <c r="O25" s="1"/>
      <c r="P25" s="1"/>
      <c r="Q25" s="1"/>
      <c r="R25" s="48"/>
      <c r="S25" s="47"/>
      <c r="T25" s="1"/>
      <c r="U25" s="1"/>
      <c r="V25" s="1"/>
    </row>
    <row r="26" spans="1:22" s="27" customFormat="1" ht="12.75" customHeight="1">
      <c r="E26" s="49" t="s">
        <v>144</v>
      </c>
      <c r="G26" s="105"/>
      <c r="H26" s="106" t="s">
        <v>145</v>
      </c>
      <c r="I26" s="106"/>
      <c r="J26" s="106"/>
      <c r="K26" s="106"/>
      <c r="L26" s="106"/>
      <c r="N26" s="108"/>
      <c r="O26" s="1"/>
      <c r="P26" s="1"/>
      <c r="Q26" s="1"/>
      <c r="R26" s="48"/>
      <c r="S26" s="47"/>
      <c r="T26" s="1"/>
      <c r="U26" s="1"/>
      <c r="V26" s="1"/>
    </row>
    <row r="27" spans="1:22" s="51" customFormat="1" ht="15">
      <c r="A27" s="27"/>
      <c r="B27" s="27"/>
      <c r="C27" s="26" t="s">
        <v>101</v>
      </c>
      <c r="D27" s="43"/>
      <c r="E27" s="32"/>
      <c r="F27" s="43"/>
      <c r="G27" s="44"/>
      <c r="H27" s="26" t="s">
        <v>102</v>
      </c>
      <c r="I27" s="52"/>
      <c r="J27" s="52"/>
      <c r="K27" s="50"/>
      <c r="L27" s="50"/>
      <c r="M27" s="27"/>
      <c r="N27" s="91">
        <f>N28+N30</f>
        <v>279500</v>
      </c>
      <c r="O27" s="93"/>
      <c r="Q27" s="24"/>
      <c r="T27" s="1"/>
      <c r="U27" s="1"/>
      <c r="V27" s="1"/>
    </row>
    <row r="28" spans="1:22" s="51" customFormat="1" ht="15">
      <c r="A28" s="27"/>
      <c r="B28" s="27"/>
      <c r="C28" s="27"/>
      <c r="D28" s="53" t="s">
        <v>104</v>
      </c>
      <c r="E28" s="49"/>
      <c r="F28" s="27"/>
      <c r="G28" s="46"/>
      <c r="H28" s="53" t="s">
        <v>103</v>
      </c>
      <c r="I28" s="54"/>
      <c r="J28" s="54"/>
      <c r="K28" s="50"/>
      <c r="L28" s="50"/>
      <c r="M28" s="27"/>
      <c r="N28" s="90">
        <f>N29</f>
        <v>279500</v>
      </c>
      <c r="O28" s="93"/>
      <c r="Q28" s="24"/>
      <c r="T28" s="1"/>
      <c r="U28" s="1"/>
      <c r="V28" s="1"/>
    </row>
    <row r="29" spans="1:22" s="51" customFormat="1" ht="15">
      <c r="A29" s="27"/>
      <c r="B29" s="27"/>
      <c r="C29" s="27"/>
      <c r="D29" s="27"/>
      <c r="E29" s="53" t="s">
        <v>105</v>
      </c>
      <c r="F29" s="27"/>
      <c r="G29" s="46"/>
      <c r="H29" s="53" t="s">
        <v>103</v>
      </c>
      <c r="I29" s="54"/>
      <c r="J29" s="54"/>
      <c r="K29" s="50"/>
      <c r="L29" s="50"/>
      <c r="M29" s="27"/>
      <c r="N29" s="114">
        <v>279500</v>
      </c>
      <c r="O29" s="93"/>
      <c r="Q29" s="24"/>
      <c r="T29" s="1"/>
      <c r="U29" s="1"/>
      <c r="V29" s="1"/>
    </row>
    <row r="30" spans="1:22" s="51" customFormat="1" ht="15">
      <c r="A30" s="27"/>
      <c r="B30" s="27"/>
      <c r="C30" s="27"/>
      <c r="D30" s="27"/>
      <c r="E30" s="53" t="s">
        <v>108</v>
      </c>
      <c r="F30" s="27"/>
      <c r="G30" s="46"/>
      <c r="H30" s="53" t="s">
        <v>107</v>
      </c>
      <c r="I30" s="54"/>
      <c r="J30" s="54"/>
      <c r="K30" s="50"/>
      <c r="L30" s="50"/>
      <c r="M30" s="27"/>
      <c r="N30" s="115"/>
      <c r="O30" s="93"/>
      <c r="Q30" s="24"/>
      <c r="T30" s="1"/>
      <c r="U30" s="1"/>
      <c r="V30" s="1"/>
    </row>
    <row r="31" spans="1:22" s="51" customFormat="1" ht="12.75" customHeight="1">
      <c r="A31" s="43"/>
      <c r="B31" s="43"/>
      <c r="C31" s="44" t="s">
        <v>16</v>
      </c>
      <c r="D31" s="43" t="s">
        <v>4</v>
      </c>
      <c r="E31" s="43"/>
      <c r="F31" s="43"/>
      <c r="G31" s="137" t="s">
        <v>17</v>
      </c>
      <c r="H31" s="138"/>
      <c r="I31" s="138"/>
      <c r="J31" s="138"/>
      <c r="K31" s="138"/>
      <c r="L31" s="138"/>
      <c r="M31" s="43"/>
      <c r="N31" s="88">
        <f>N32+N34+N36</f>
        <v>1079519.55</v>
      </c>
      <c r="O31" s="1"/>
      <c r="Q31" s="47"/>
    </row>
    <row r="32" spans="1:22" s="51" customFormat="1" ht="12.75" customHeight="1">
      <c r="A32" s="27"/>
      <c r="B32" s="27"/>
      <c r="C32" s="27"/>
      <c r="D32" s="46" t="s">
        <v>18</v>
      </c>
      <c r="E32" s="27"/>
      <c r="F32" s="27"/>
      <c r="G32" s="139" t="s">
        <v>19</v>
      </c>
      <c r="H32" s="140"/>
      <c r="I32" s="140"/>
      <c r="J32" s="140"/>
      <c r="K32" s="140"/>
      <c r="L32" s="140"/>
      <c r="M32" s="27"/>
      <c r="N32" s="85">
        <f>N33</f>
        <v>496749.94</v>
      </c>
      <c r="O32" s="1"/>
      <c r="S32" s="47"/>
      <c r="T32" s="1"/>
      <c r="U32" s="1"/>
      <c r="V32" s="57"/>
    </row>
    <row r="33" spans="1:26" s="51" customFormat="1" ht="14.25" customHeight="1">
      <c r="A33" s="27"/>
      <c r="B33" s="27"/>
      <c r="C33" s="27"/>
      <c r="D33" s="27"/>
      <c r="E33" s="46" t="s">
        <v>20</v>
      </c>
      <c r="F33" s="27"/>
      <c r="G33" s="139" t="s">
        <v>19</v>
      </c>
      <c r="H33" s="140"/>
      <c r="I33" s="140"/>
      <c r="J33" s="140"/>
      <c r="K33" s="140"/>
      <c r="L33" s="140"/>
      <c r="M33" s="27"/>
      <c r="N33" s="114">
        <v>496749.94</v>
      </c>
      <c r="O33" s="1"/>
      <c r="P33" s="1"/>
      <c r="Q33" s="25"/>
      <c r="R33" s="48"/>
      <c r="S33" s="47"/>
      <c r="T33" s="1"/>
      <c r="U33" s="1"/>
      <c r="V33" s="57"/>
    </row>
    <row r="34" spans="1:26" s="51" customFormat="1" ht="12.75" customHeight="1">
      <c r="A34" s="27"/>
      <c r="B34" s="27"/>
      <c r="C34" s="27"/>
      <c r="D34" s="46" t="s">
        <v>21</v>
      </c>
      <c r="E34" s="27"/>
      <c r="F34" s="27"/>
      <c r="G34" s="139" t="s">
        <v>22</v>
      </c>
      <c r="H34" s="140"/>
      <c r="I34" s="140"/>
      <c r="J34" s="140"/>
      <c r="K34" s="140"/>
      <c r="L34" s="140"/>
      <c r="M34" s="27"/>
      <c r="N34" s="85">
        <f>N35</f>
        <v>522783.26</v>
      </c>
      <c r="O34" s="1"/>
      <c r="P34" s="1"/>
      <c r="R34" s="48"/>
      <c r="S34" s="47"/>
      <c r="T34" s="1"/>
      <c r="U34" s="1"/>
      <c r="V34" s="57"/>
    </row>
    <row r="35" spans="1:26" s="51" customFormat="1" ht="14.25" customHeight="1">
      <c r="A35" s="27"/>
      <c r="B35" s="27"/>
      <c r="C35" s="27"/>
      <c r="D35" s="27"/>
      <c r="E35" s="46" t="s">
        <v>23</v>
      </c>
      <c r="F35" s="27"/>
      <c r="G35" s="139" t="s">
        <v>22</v>
      </c>
      <c r="H35" s="140"/>
      <c r="I35" s="140"/>
      <c r="J35" s="140"/>
      <c r="K35" s="140"/>
      <c r="L35" s="140"/>
      <c r="M35" s="27"/>
      <c r="N35" s="114">
        <v>522783.26</v>
      </c>
      <c r="O35" s="1"/>
      <c r="P35" s="1"/>
      <c r="Q35" s="25"/>
      <c r="R35" s="48"/>
      <c r="S35" s="47"/>
      <c r="T35" s="1"/>
      <c r="U35" s="1"/>
      <c r="V35" s="57"/>
    </row>
    <row r="36" spans="1:26" s="51" customFormat="1" ht="12.75" customHeight="1">
      <c r="A36" s="27"/>
      <c r="B36" s="27"/>
      <c r="C36" s="27"/>
      <c r="D36" s="46" t="s">
        <v>24</v>
      </c>
      <c r="E36" s="27"/>
      <c r="F36" s="27"/>
      <c r="G36" s="139" t="s">
        <v>25</v>
      </c>
      <c r="H36" s="140"/>
      <c r="I36" s="140"/>
      <c r="J36" s="140"/>
      <c r="K36" s="140"/>
      <c r="L36" s="140"/>
      <c r="M36" s="27"/>
      <c r="N36" s="85">
        <f>N37</f>
        <v>59986.35</v>
      </c>
      <c r="O36" s="1"/>
      <c r="P36" s="1"/>
      <c r="Q36" s="47"/>
      <c r="R36" s="48"/>
      <c r="S36" s="47"/>
      <c r="T36" s="1"/>
      <c r="U36" s="1"/>
      <c r="V36" s="57"/>
    </row>
    <row r="37" spans="1:26" s="51" customFormat="1" ht="12.75" customHeight="1">
      <c r="A37" s="27"/>
      <c r="B37" s="27"/>
      <c r="C37" s="27"/>
      <c r="D37" s="27"/>
      <c r="E37" s="46" t="s">
        <v>26</v>
      </c>
      <c r="F37" s="27"/>
      <c r="G37" s="139" t="s">
        <v>25</v>
      </c>
      <c r="H37" s="140"/>
      <c r="I37" s="140"/>
      <c r="J37" s="140"/>
      <c r="K37" s="140"/>
      <c r="L37" s="140"/>
      <c r="M37" s="27"/>
      <c r="N37" s="114">
        <v>59986.35</v>
      </c>
      <c r="O37" s="1"/>
      <c r="P37" s="1"/>
      <c r="Q37" s="47"/>
      <c r="R37" s="48"/>
      <c r="S37" s="47"/>
      <c r="T37" s="1"/>
      <c r="U37" s="1"/>
      <c r="V37" s="57"/>
    </row>
    <row r="38" spans="1:26" s="51" customFormat="1" ht="12.75">
      <c r="A38" s="27"/>
      <c r="B38" s="27"/>
      <c r="C38" s="27"/>
      <c r="D38" s="27"/>
      <c r="E38" s="46"/>
      <c r="F38" s="27"/>
      <c r="G38" s="46"/>
      <c r="H38" s="139"/>
      <c r="I38" s="140"/>
      <c r="J38" s="140"/>
      <c r="K38" s="50"/>
      <c r="L38" s="50"/>
      <c r="M38" s="27"/>
      <c r="N38" s="88"/>
      <c r="O38" s="1">
        <f>N19</f>
        <v>8773336.5800000001</v>
      </c>
      <c r="Q38" s="47"/>
    </row>
    <row r="39" spans="1:26" s="59" customFormat="1" ht="15.75" customHeight="1">
      <c r="A39" s="41"/>
      <c r="B39" s="58">
        <v>2.2000000000000002</v>
      </c>
      <c r="C39" s="41"/>
      <c r="D39" s="41"/>
      <c r="E39" s="41"/>
      <c r="F39" s="41"/>
      <c r="G39" s="141" t="s">
        <v>27</v>
      </c>
      <c r="H39" s="141"/>
      <c r="I39" s="141"/>
      <c r="J39" s="141"/>
      <c r="K39" s="141"/>
      <c r="L39" s="141"/>
      <c r="M39" s="41"/>
      <c r="N39" s="118">
        <f>N40+N54+N56+N58+N68+N71+N51+N65</f>
        <v>5856117.1799999997</v>
      </c>
      <c r="O39" s="29"/>
      <c r="Q39" s="47"/>
    </row>
    <row r="40" spans="1:26" s="51" customFormat="1" ht="12.75" customHeight="1">
      <c r="A40" s="43"/>
      <c r="B40" s="43"/>
      <c r="C40" s="43" t="s">
        <v>28</v>
      </c>
      <c r="D40" s="43"/>
      <c r="E40" s="43"/>
      <c r="F40" s="43"/>
      <c r="G40" s="137" t="s">
        <v>29</v>
      </c>
      <c r="H40" s="138"/>
      <c r="I40" s="138"/>
      <c r="J40" s="138"/>
      <c r="K40" s="138"/>
      <c r="L40" s="138"/>
      <c r="M40" s="43"/>
      <c r="N40" s="88">
        <f>N41+N43+N47+N49+N45</f>
        <v>1987699.2499999998</v>
      </c>
      <c r="O40" s="1"/>
      <c r="Q40" s="47"/>
    </row>
    <row r="41" spans="1:26" s="51" customFormat="1" ht="12.75" customHeight="1">
      <c r="A41" s="27"/>
      <c r="B41" s="27"/>
      <c r="C41" s="27"/>
      <c r="D41" s="46" t="s">
        <v>30</v>
      </c>
      <c r="E41" s="27"/>
      <c r="F41" s="27"/>
      <c r="G41" s="139" t="s">
        <v>31</v>
      </c>
      <c r="H41" s="140"/>
      <c r="I41" s="140"/>
      <c r="J41" s="140"/>
      <c r="K41" s="140"/>
      <c r="L41" s="140"/>
      <c r="M41" s="27"/>
      <c r="N41" s="85">
        <f>N42</f>
        <v>264100.19</v>
      </c>
      <c r="O41" s="1"/>
      <c r="P41" s="1"/>
      <c r="Q41" s="47"/>
      <c r="R41" s="48"/>
      <c r="S41" s="47"/>
      <c r="T41" s="1"/>
      <c r="U41" s="1"/>
      <c r="V41" s="57"/>
    </row>
    <row r="42" spans="1:26" s="51" customFormat="1" ht="12.75" customHeight="1">
      <c r="A42" s="27"/>
      <c r="B42" s="27"/>
      <c r="C42" s="27"/>
      <c r="D42" s="27"/>
      <c r="E42" s="27" t="s">
        <v>32</v>
      </c>
      <c r="F42" s="27"/>
      <c r="G42" s="139" t="s">
        <v>31</v>
      </c>
      <c r="H42" s="140"/>
      <c r="I42" s="140"/>
      <c r="J42" s="140"/>
      <c r="K42" s="140"/>
      <c r="L42" s="140"/>
      <c r="M42" s="27"/>
      <c r="N42" s="114">
        <v>264100.19</v>
      </c>
      <c r="O42" s="1"/>
      <c r="P42" s="1"/>
      <c r="Q42" s="47"/>
      <c r="R42" s="48"/>
      <c r="S42" s="47"/>
      <c r="T42" s="1"/>
      <c r="U42" s="1"/>
      <c r="V42" s="57"/>
    </row>
    <row r="43" spans="1:26" s="51" customFormat="1" ht="12.75">
      <c r="A43" s="27"/>
      <c r="B43" s="27"/>
      <c r="C43" s="27"/>
      <c r="D43" s="46" t="s">
        <v>88</v>
      </c>
      <c r="E43" s="27"/>
      <c r="F43" s="27"/>
      <c r="G43" s="139" t="s">
        <v>89</v>
      </c>
      <c r="H43" s="140"/>
      <c r="I43" s="140"/>
      <c r="J43" s="140"/>
      <c r="K43" s="140"/>
      <c r="L43" s="140"/>
      <c r="M43" s="27"/>
      <c r="N43" s="85">
        <f>N44</f>
        <v>429352.53</v>
      </c>
      <c r="O43" s="1"/>
      <c r="P43" s="27"/>
      <c r="Q43" s="27"/>
      <c r="R43" s="27"/>
      <c r="S43" s="27"/>
    </row>
    <row r="44" spans="1:26" s="51" customFormat="1" ht="15">
      <c r="A44" s="27"/>
      <c r="B44" s="27"/>
      <c r="C44" s="27"/>
      <c r="D44" s="27"/>
      <c r="E44" s="46" t="s">
        <v>90</v>
      </c>
      <c r="F44" s="27"/>
      <c r="G44" s="139" t="s">
        <v>89</v>
      </c>
      <c r="H44" s="140"/>
      <c r="I44" s="140"/>
      <c r="J44" s="140"/>
      <c r="K44" s="140"/>
      <c r="L44" s="140"/>
      <c r="M44" s="27"/>
      <c r="N44" s="114">
        <v>429352.53</v>
      </c>
      <c r="O44" s="93"/>
      <c r="P44" s="27"/>
      <c r="Q44" s="27"/>
      <c r="R44" s="27"/>
      <c r="S44" s="27"/>
    </row>
    <row r="45" spans="1:26" s="76" customFormat="1" ht="12.75">
      <c r="A45" s="72"/>
      <c r="B45" s="72"/>
      <c r="C45" s="72"/>
      <c r="D45" s="73" t="s">
        <v>118</v>
      </c>
      <c r="E45" s="72"/>
      <c r="F45" s="72"/>
      <c r="G45" s="155" t="s">
        <v>119</v>
      </c>
      <c r="H45" s="132"/>
      <c r="I45" s="132"/>
      <c r="J45" s="132"/>
      <c r="K45" s="132"/>
      <c r="L45" s="132"/>
      <c r="M45" s="72"/>
      <c r="N45" s="89">
        <f>N46</f>
        <v>685.53</v>
      </c>
      <c r="O45" s="75"/>
      <c r="P45" s="75"/>
      <c r="Q45" s="75"/>
      <c r="S45" s="75"/>
      <c r="T45" s="75"/>
      <c r="U45" s="74"/>
      <c r="V45" s="77"/>
      <c r="W45" s="74"/>
      <c r="X45" s="75"/>
      <c r="Y45" s="75"/>
      <c r="Z45" s="78"/>
    </row>
    <row r="46" spans="1:26" s="76" customFormat="1" ht="15">
      <c r="A46" s="72"/>
      <c r="B46" s="72"/>
      <c r="C46" s="72"/>
      <c r="D46" s="72"/>
      <c r="E46" s="73" t="s">
        <v>120</v>
      </c>
      <c r="F46" s="72"/>
      <c r="G46" s="155" t="s">
        <v>119</v>
      </c>
      <c r="H46" s="132"/>
      <c r="I46" s="132"/>
      <c r="J46" s="132"/>
      <c r="K46" s="132"/>
      <c r="L46" s="132"/>
      <c r="M46" s="72"/>
      <c r="N46" s="116">
        <v>685.53</v>
      </c>
      <c r="O46" s="75"/>
      <c r="P46" s="75"/>
      <c r="Q46" s="75"/>
      <c r="S46" s="93"/>
      <c r="T46" s="94"/>
      <c r="U46" s="74"/>
      <c r="V46" s="77"/>
      <c r="W46" s="74"/>
      <c r="X46" s="75"/>
      <c r="Y46" s="75"/>
      <c r="Z46" s="78"/>
    </row>
    <row r="47" spans="1:26" s="51" customFormat="1" ht="12.75">
      <c r="A47" s="27"/>
      <c r="B47" s="27"/>
      <c r="C47" s="27"/>
      <c r="D47" s="46" t="s">
        <v>91</v>
      </c>
      <c r="E47" s="27"/>
      <c r="F47" s="27"/>
      <c r="G47" s="139" t="s">
        <v>92</v>
      </c>
      <c r="H47" s="140"/>
      <c r="I47" s="140"/>
      <c r="J47" s="140"/>
      <c r="K47" s="140"/>
      <c r="L47" s="140"/>
      <c r="M47" s="27"/>
      <c r="N47" s="85">
        <f>N48</f>
        <v>538900.93000000005</v>
      </c>
      <c r="O47" s="1"/>
      <c r="P47" s="27" t="s">
        <v>4</v>
      </c>
      <c r="Q47" s="27"/>
      <c r="R47" s="27"/>
      <c r="S47" s="27"/>
    </row>
    <row r="48" spans="1:26" s="51" customFormat="1" ht="15">
      <c r="A48" s="27"/>
      <c r="B48" s="27"/>
      <c r="C48" s="27"/>
      <c r="D48" s="27"/>
      <c r="E48" s="46" t="s">
        <v>93</v>
      </c>
      <c r="F48" s="27"/>
      <c r="G48" s="139" t="s">
        <v>92</v>
      </c>
      <c r="H48" s="140"/>
      <c r="I48" s="140"/>
      <c r="J48" s="140"/>
      <c r="K48" s="140"/>
      <c r="L48" s="140"/>
      <c r="M48" s="27"/>
      <c r="N48" s="114">
        <v>538900.93000000005</v>
      </c>
      <c r="O48" s="94"/>
      <c r="P48" s="27"/>
      <c r="Q48" s="27"/>
      <c r="R48" s="27"/>
      <c r="S48" s="27"/>
    </row>
    <row r="49" spans="1:26" s="51" customFormat="1" ht="12.75">
      <c r="A49" s="27"/>
      <c r="B49" s="27"/>
      <c r="C49" s="27"/>
      <c r="D49" s="46" t="s">
        <v>94</v>
      </c>
      <c r="E49" s="27"/>
      <c r="F49" s="27"/>
      <c r="G49" s="139" t="s">
        <v>95</v>
      </c>
      <c r="H49" s="140"/>
      <c r="I49" s="140"/>
      <c r="J49" s="140"/>
      <c r="K49" s="140"/>
      <c r="L49" s="140"/>
      <c r="M49" s="27"/>
      <c r="N49" s="85">
        <f>N50</f>
        <v>754660.07</v>
      </c>
      <c r="O49" s="1"/>
      <c r="P49" s="27"/>
      <c r="Q49" s="27"/>
      <c r="R49" s="27"/>
      <c r="S49" s="27"/>
    </row>
    <row r="50" spans="1:26" s="51" customFormat="1" ht="15">
      <c r="A50" s="27"/>
      <c r="B50" s="27"/>
      <c r="C50" s="27"/>
      <c r="D50" s="27"/>
      <c r="E50" s="46" t="s">
        <v>96</v>
      </c>
      <c r="F50" s="27"/>
      <c r="G50" s="139" t="s">
        <v>97</v>
      </c>
      <c r="H50" s="140"/>
      <c r="I50" s="140"/>
      <c r="J50" s="140"/>
      <c r="K50" s="140"/>
      <c r="L50" s="140"/>
      <c r="M50" s="27"/>
      <c r="N50" s="114">
        <v>754660.07</v>
      </c>
      <c r="O50" s="93"/>
      <c r="P50" s="27"/>
      <c r="Q50" s="27"/>
      <c r="R50" s="27"/>
      <c r="S50" s="27"/>
    </row>
    <row r="51" spans="1:26" s="76" customFormat="1" ht="12.75">
      <c r="A51" s="82"/>
      <c r="B51" s="82"/>
      <c r="C51" s="83" t="s">
        <v>124</v>
      </c>
      <c r="D51" s="82"/>
      <c r="E51" s="82"/>
      <c r="F51" s="82"/>
      <c r="G51" s="129" t="s">
        <v>125</v>
      </c>
      <c r="H51" s="130"/>
      <c r="I51" s="130"/>
      <c r="J51" s="130"/>
      <c r="K51" s="130"/>
      <c r="L51" s="130"/>
      <c r="M51" s="82"/>
      <c r="N51" s="92">
        <f>N52</f>
        <v>1813</v>
      </c>
      <c r="O51" s="75"/>
      <c r="P51" s="75"/>
      <c r="Q51" s="75"/>
      <c r="R51" s="72"/>
      <c r="S51" s="72"/>
      <c r="U51" s="74"/>
    </row>
    <row r="52" spans="1:26" s="76" customFormat="1" ht="12.75">
      <c r="A52" s="72"/>
      <c r="B52" s="72"/>
      <c r="C52" s="72"/>
      <c r="D52" s="80" t="s">
        <v>126</v>
      </c>
      <c r="E52" s="72"/>
      <c r="F52" s="72"/>
      <c r="G52" s="131" t="s">
        <v>127</v>
      </c>
      <c r="H52" s="132"/>
      <c r="I52" s="132"/>
      <c r="J52" s="132"/>
      <c r="K52" s="132"/>
      <c r="L52" s="132"/>
      <c r="M52" s="72"/>
      <c r="N52" s="89">
        <f>N53</f>
        <v>1813</v>
      </c>
      <c r="O52" s="75"/>
      <c r="P52" s="75"/>
      <c r="Q52" s="75"/>
      <c r="R52" s="72"/>
      <c r="S52" s="72"/>
      <c r="U52" s="74"/>
      <c r="W52" s="74"/>
    </row>
    <row r="53" spans="1:26" s="76" customFormat="1" ht="15">
      <c r="A53" s="72"/>
      <c r="B53" s="72"/>
      <c r="C53" s="72"/>
      <c r="D53" s="72"/>
      <c r="E53" s="80" t="s">
        <v>128</v>
      </c>
      <c r="F53" s="72"/>
      <c r="G53" s="131" t="s">
        <v>127</v>
      </c>
      <c r="H53" s="132"/>
      <c r="I53" s="132"/>
      <c r="J53" s="132"/>
      <c r="K53" s="132"/>
      <c r="L53" s="132"/>
      <c r="M53" s="72"/>
      <c r="N53" s="108">
        <v>1813</v>
      </c>
      <c r="O53" s="75"/>
      <c r="P53" s="93"/>
      <c r="Q53" s="93"/>
      <c r="R53" s="93"/>
      <c r="S53" s="93"/>
      <c r="T53" s="93"/>
      <c r="U53" s="75"/>
      <c r="V53" s="77"/>
      <c r="W53" s="74"/>
      <c r="X53" s="75"/>
      <c r="Y53" s="75"/>
    </row>
    <row r="54" spans="1:26" s="56" customFormat="1" ht="12.75">
      <c r="A54" s="43"/>
      <c r="B54" s="43"/>
      <c r="C54" s="43" t="s">
        <v>81</v>
      </c>
      <c r="D54" s="43"/>
      <c r="E54" s="44"/>
      <c r="F54" s="43"/>
      <c r="G54" s="44"/>
      <c r="H54" s="144" t="s">
        <v>85</v>
      </c>
      <c r="I54" s="144"/>
      <c r="J54" s="144"/>
      <c r="K54" s="55"/>
      <c r="L54" s="55"/>
      <c r="M54" s="43"/>
      <c r="N54" s="88">
        <f>N55</f>
        <v>5000</v>
      </c>
      <c r="O54" s="45"/>
      <c r="Q54" s="47"/>
    </row>
    <row r="55" spans="1:26" s="51" customFormat="1" ht="15">
      <c r="A55" s="27"/>
      <c r="B55" s="27"/>
      <c r="C55" s="27"/>
      <c r="D55" s="27" t="s">
        <v>83</v>
      </c>
      <c r="E55" s="46"/>
      <c r="F55" s="27"/>
      <c r="G55" s="46"/>
      <c r="H55" s="143" t="s">
        <v>82</v>
      </c>
      <c r="I55" s="143"/>
      <c r="J55" s="143"/>
      <c r="K55" s="50"/>
      <c r="L55" s="50"/>
      <c r="M55" s="27"/>
      <c r="N55" s="108">
        <v>5000</v>
      </c>
      <c r="O55" s="1"/>
      <c r="P55" s="94"/>
      <c r="Q55" s="1"/>
      <c r="R55" s="48"/>
      <c r="S55" s="47"/>
      <c r="U55" s="1"/>
    </row>
    <row r="56" spans="1:26" s="56" customFormat="1" ht="12.75">
      <c r="A56" s="43"/>
      <c r="B56" s="43"/>
      <c r="C56" s="43" t="s">
        <v>33</v>
      </c>
      <c r="D56" s="43"/>
      <c r="E56" s="44"/>
      <c r="F56" s="43"/>
      <c r="G56" s="44"/>
      <c r="H56" s="144" t="s">
        <v>86</v>
      </c>
      <c r="I56" s="144"/>
      <c r="J56" s="144"/>
      <c r="K56" s="55"/>
      <c r="L56" s="55"/>
      <c r="M56" s="43"/>
      <c r="N56" s="88">
        <f>N57</f>
        <v>2570</v>
      </c>
      <c r="O56" s="45"/>
      <c r="Q56" s="47"/>
    </row>
    <row r="57" spans="1:26" s="51" customFormat="1" ht="15">
      <c r="A57" s="27"/>
      <c r="B57" s="27"/>
      <c r="C57" s="27"/>
      <c r="D57" s="27" t="s">
        <v>34</v>
      </c>
      <c r="E57" s="46"/>
      <c r="F57" s="27"/>
      <c r="G57" s="46"/>
      <c r="H57" s="143" t="s">
        <v>35</v>
      </c>
      <c r="I57" s="143"/>
      <c r="J57" s="143"/>
      <c r="K57" s="50"/>
      <c r="L57" s="50"/>
      <c r="M57" s="27"/>
      <c r="N57" s="108">
        <v>2570</v>
      </c>
      <c r="O57" s="93"/>
      <c r="P57" s="94"/>
      <c r="Q57" s="1"/>
      <c r="R57" s="48"/>
      <c r="S57" s="47"/>
      <c r="U57" s="1"/>
      <c r="V57" s="57"/>
    </row>
    <row r="58" spans="1:26" s="51" customFormat="1" ht="12.75" customHeight="1">
      <c r="A58" s="43"/>
      <c r="B58" s="43"/>
      <c r="C58" s="44" t="s">
        <v>36</v>
      </c>
      <c r="D58" s="43"/>
      <c r="E58" s="43"/>
      <c r="F58" s="43"/>
      <c r="G58" s="137" t="s">
        <v>37</v>
      </c>
      <c r="H58" s="138"/>
      <c r="I58" s="138"/>
      <c r="J58" s="138"/>
      <c r="K58" s="138"/>
      <c r="L58" s="138"/>
      <c r="M58" s="43"/>
      <c r="N58" s="88">
        <f>N59+N63+N61</f>
        <v>3783606.85</v>
      </c>
      <c r="O58" s="1"/>
      <c r="Q58" s="47"/>
    </row>
    <row r="59" spans="1:26" s="51" customFormat="1" ht="12.75">
      <c r="A59" s="27"/>
      <c r="B59" s="27"/>
      <c r="C59" s="27"/>
      <c r="D59" s="46" t="s">
        <v>98</v>
      </c>
      <c r="E59" s="27"/>
      <c r="F59" s="27"/>
      <c r="G59" s="139" t="s">
        <v>99</v>
      </c>
      <c r="H59" s="140"/>
      <c r="I59" s="140"/>
      <c r="J59" s="140"/>
      <c r="K59" s="140"/>
      <c r="L59" s="140"/>
      <c r="M59" s="27"/>
      <c r="N59" s="85">
        <f>N60</f>
        <v>2521660.4500000002</v>
      </c>
      <c r="O59" s="1"/>
      <c r="P59" s="27"/>
      <c r="Q59" s="27"/>
      <c r="R59" s="27"/>
      <c r="S59" s="27"/>
    </row>
    <row r="60" spans="1:26" s="51" customFormat="1" ht="15">
      <c r="A60" s="27"/>
      <c r="B60" s="27"/>
      <c r="C60" s="27"/>
      <c r="D60" s="27"/>
      <c r="E60" s="46" t="s">
        <v>100</v>
      </c>
      <c r="F60" s="27"/>
      <c r="G60" s="139" t="s">
        <v>99</v>
      </c>
      <c r="H60" s="140"/>
      <c r="I60" s="140"/>
      <c r="J60" s="140"/>
      <c r="K60" s="140"/>
      <c r="L60" s="140"/>
      <c r="M60" s="27"/>
      <c r="N60" s="114">
        <v>2521660.4500000002</v>
      </c>
      <c r="O60" s="1"/>
      <c r="P60" s="27"/>
      <c r="Q60" s="27"/>
      <c r="R60" s="27"/>
      <c r="S60" s="27"/>
    </row>
    <row r="61" spans="1:26" s="51" customFormat="1" ht="15">
      <c r="A61" s="27"/>
      <c r="B61" s="27"/>
      <c r="C61" s="27"/>
      <c r="D61" t="s">
        <v>135</v>
      </c>
      <c r="E61" s="100"/>
      <c r="F61" s="27"/>
      <c r="G61" s="100"/>
      <c r="H61" t="s">
        <v>134</v>
      </c>
      <c r="I61" s="101"/>
      <c r="J61" s="101"/>
      <c r="K61" s="101"/>
      <c r="L61" s="101"/>
      <c r="M61" s="27"/>
      <c r="N61" s="114">
        <f>N62</f>
        <v>1122428.17</v>
      </c>
      <c r="O61" s="1"/>
      <c r="P61" s="27"/>
      <c r="Q61" s="27"/>
      <c r="R61" s="27"/>
      <c r="S61" s="27"/>
    </row>
    <row r="62" spans="1:26" s="51" customFormat="1" ht="15">
      <c r="A62" s="27"/>
      <c r="B62" s="27"/>
      <c r="C62" s="27"/>
      <c r="D62" s="27"/>
      <c r="E62" t="s">
        <v>136</v>
      </c>
      <c r="F62" s="27"/>
      <c r="G62" s="100"/>
      <c r="H62" t="s">
        <v>134</v>
      </c>
      <c r="I62" s="101"/>
      <c r="J62" s="101"/>
      <c r="K62" s="101"/>
      <c r="L62" s="101"/>
      <c r="M62" s="27"/>
      <c r="N62" s="114">
        <v>1122428.17</v>
      </c>
      <c r="O62" s="1"/>
      <c r="P62" s="27"/>
      <c r="Q62" s="27"/>
      <c r="R62" s="27"/>
      <c r="S62" s="27"/>
    </row>
    <row r="63" spans="1:26" s="76" customFormat="1" ht="12.75">
      <c r="A63" s="72"/>
      <c r="B63" s="72"/>
      <c r="C63" s="72"/>
      <c r="D63" s="79" t="s">
        <v>121</v>
      </c>
      <c r="E63" s="72"/>
      <c r="F63" s="72"/>
      <c r="G63" s="131" t="s">
        <v>122</v>
      </c>
      <c r="H63" s="132"/>
      <c r="I63" s="132"/>
      <c r="J63" s="132"/>
      <c r="K63" s="132"/>
      <c r="L63" s="132"/>
      <c r="M63" s="72"/>
      <c r="N63" s="89">
        <f>N64</f>
        <v>139518.23000000001</v>
      </c>
      <c r="O63" s="75"/>
      <c r="P63" s="75"/>
      <c r="Q63" s="72"/>
      <c r="R63" s="75"/>
      <c r="S63" s="72"/>
      <c r="U63" s="74"/>
    </row>
    <row r="64" spans="1:26" s="76" customFormat="1" ht="15">
      <c r="A64" s="72"/>
      <c r="B64" s="72"/>
      <c r="C64" s="72"/>
      <c r="D64" s="72"/>
      <c r="E64" s="79" t="s">
        <v>123</v>
      </c>
      <c r="F64" s="72"/>
      <c r="G64" s="131" t="s">
        <v>122</v>
      </c>
      <c r="H64" s="132"/>
      <c r="I64" s="132"/>
      <c r="J64" s="132"/>
      <c r="K64" s="132"/>
      <c r="L64" s="132"/>
      <c r="M64" s="72"/>
      <c r="N64" s="108">
        <v>139518.23000000001</v>
      </c>
      <c r="O64" s="75"/>
      <c r="P64" s="75"/>
      <c r="Q64" s="75"/>
      <c r="R64" s="93"/>
      <c r="S64" s="93"/>
      <c r="T64" s="93"/>
      <c r="U64" s="74"/>
      <c r="V64" s="77"/>
      <c r="X64" s="75"/>
      <c r="Y64" s="75"/>
      <c r="Z64" s="75"/>
    </row>
    <row r="65" spans="1:22" s="76" customFormat="1" ht="12.75">
      <c r="A65" s="82"/>
      <c r="B65" s="82"/>
      <c r="C65" s="113" t="s">
        <v>151</v>
      </c>
      <c r="D65" s="82"/>
      <c r="E65" s="82"/>
      <c r="F65" s="82"/>
      <c r="G65" s="129" t="s">
        <v>152</v>
      </c>
      <c r="H65" s="130"/>
      <c r="I65" s="130"/>
      <c r="J65" s="130"/>
      <c r="K65" s="130"/>
      <c r="L65" s="130"/>
      <c r="M65" s="82"/>
      <c r="N65" s="119">
        <f>N66</f>
        <v>65230.15</v>
      </c>
      <c r="O65" s="75"/>
      <c r="P65" s="72"/>
      <c r="Q65" s="72"/>
      <c r="R65" s="72"/>
      <c r="S65" s="72"/>
    </row>
    <row r="66" spans="1:22" s="76" customFormat="1" ht="15">
      <c r="A66" s="82"/>
      <c r="B66" s="82"/>
      <c r="C66" s="113"/>
      <c r="D66" s="111" t="s">
        <v>153</v>
      </c>
      <c r="E66" s="82"/>
      <c r="F66" s="82"/>
      <c r="G66" s="113"/>
      <c r="H66" s="131" t="s">
        <v>154</v>
      </c>
      <c r="I66" s="132"/>
      <c r="J66" s="132"/>
      <c r="K66" s="132"/>
      <c r="L66" s="132"/>
      <c r="M66" s="132"/>
      <c r="N66" s="117">
        <f>N67</f>
        <v>65230.15</v>
      </c>
      <c r="O66" s="75"/>
      <c r="P66" s="72"/>
      <c r="Q66" s="72"/>
      <c r="R66" s="72"/>
      <c r="S66" s="72"/>
    </row>
    <row r="67" spans="1:22" s="76" customFormat="1" ht="15">
      <c r="A67" s="82"/>
      <c r="B67" s="82"/>
      <c r="C67" s="113"/>
      <c r="D67" s="82"/>
      <c r="E67" s="111" t="s">
        <v>155</v>
      </c>
      <c r="F67" s="82"/>
      <c r="G67" s="113"/>
      <c r="H67" s="111" t="s">
        <v>154</v>
      </c>
      <c r="I67" s="112"/>
      <c r="J67" s="112"/>
      <c r="K67" s="112"/>
      <c r="L67" s="112"/>
      <c r="M67" s="112"/>
      <c r="N67" s="108">
        <v>65230.15</v>
      </c>
      <c r="O67" s="131"/>
      <c r="P67" s="132"/>
      <c r="Q67" s="132"/>
      <c r="R67" s="132"/>
      <c r="S67" s="132"/>
      <c r="T67" s="132"/>
    </row>
    <row r="68" spans="1:22" s="56" customFormat="1" ht="12.75" customHeight="1">
      <c r="A68" s="43"/>
      <c r="B68" s="43"/>
      <c r="C68" s="43" t="s">
        <v>79</v>
      </c>
      <c r="D68" s="43"/>
      <c r="E68" s="44"/>
      <c r="F68" s="43"/>
      <c r="G68" s="44"/>
      <c r="H68" s="144" t="s">
        <v>87</v>
      </c>
      <c r="I68" s="144"/>
      <c r="J68" s="144"/>
      <c r="K68" s="55"/>
      <c r="L68" s="55"/>
      <c r="M68" s="43"/>
      <c r="N68" s="88">
        <f>N69</f>
        <v>7670</v>
      </c>
      <c r="O68" s="45"/>
      <c r="Q68" s="47"/>
    </row>
    <row r="69" spans="1:22" s="76" customFormat="1" ht="12.75">
      <c r="A69" s="72"/>
      <c r="B69" s="72"/>
      <c r="C69" s="72"/>
      <c r="D69" s="72" t="s">
        <v>80</v>
      </c>
      <c r="E69" s="80"/>
      <c r="F69" s="72"/>
      <c r="G69" s="80"/>
      <c r="H69" s="150" t="s">
        <v>129</v>
      </c>
      <c r="I69" s="150"/>
      <c r="J69" s="150"/>
      <c r="K69" s="81"/>
      <c r="L69" s="81"/>
      <c r="M69" s="72"/>
      <c r="N69" s="89">
        <f>N70</f>
        <v>7670</v>
      </c>
      <c r="O69" s="75"/>
      <c r="P69" s="75"/>
      <c r="Q69" s="72"/>
      <c r="R69" s="72"/>
      <c r="S69" s="72"/>
      <c r="U69" s="74"/>
    </row>
    <row r="70" spans="1:22" s="76" customFormat="1" ht="12.75" customHeight="1">
      <c r="A70" s="72"/>
      <c r="B70" s="72"/>
      <c r="C70" s="72"/>
      <c r="D70" s="72"/>
      <c r="E70" s="107" t="s">
        <v>146</v>
      </c>
      <c r="F70" s="72"/>
      <c r="G70" s="80"/>
      <c r="H70" s="131" t="s">
        <v>130</v>
      </c>
      <c r="I70" s="131"/>
      <c r="J70" s="131"/>
      <c r="K70" s="81"/>
      <c r="L70" s="81"/>
      <c r="M70" s="72"/>
      <c r="N70" s="108">
        <v>7670</v>
      </c>
      <c r="O70" s="75"/>
      <c r="P70" s="75"/>
      <c r="Q70" s="72"/>
      <c r="R70" s="72"/>
      <c r="U70" s="74"/>
    </row>
    <row r="71" spans="1:22" s="51" customFormat="1" ht="12.75" customHeight="1">
      <c r="A71" s="43"/>
      <c r="B71" s="43"/>
      <c r="C71" s="44" t="s">
        <v>38</v>
      </c>
      <c r="D71" s="43"/>
      <c r="E71" s="43"/>
      <c r="F71" s="43"/>
      <c r="G71" s="137" t="s">
        <v>39</v>
      </c>
      <c r="H71" s="138"/>
      <c r="I71" s="138"/>
      <c r="J71" s="138"/>
      <c r="K71" s="138"/>
      <c r="L71" s="138"/>
      <c r="M71" s="43"/>
      <c r="N71" s="88">
        <f>N72</f>
        <v>2527.9299999999998</v>
      </c>
      <c r="O71" s="1"/>
      <c r="Q71" s="47"/>
    </row>
    <row r="72" spans="1:22" s="51" customFormat="1" ht="12.75">
      <c r="A72" s="27"/>
      <c r="B72" s="27"/>
      <c r="C72" s="46"/>
      <c r="D72" s="27" t="s">
        <v>40</v>
      </c>
      <c r="E72" s="27"/>
      <c r="F72" s="27"/>
      <c r="G72" s="46"/>
      <c r="H72" s="143" t="s">
        <v>41</v>
      </c>
      <c r="I72" s="143"/>
      <c r="J72" s="143"/>
      <c r="K72" s="50"/>
      <c r="L72" s="50"/>
      <c r="M72" s="27"/>
      <c r="N72" s="85">
        <f>N73</f>
        <v>2527.9299999999998</v>
      </c>
      <c r="O72" s="1"/>
      <c r="Q72" s="47"/>
    </row>
    <row r="73" spans="1:22" s="51" customFormat="1" ht="15">
      <c r="A73" s="27"/>
      <c r="B73" s="27"/>
      <c r="C73" s="46"/>
      <c r="D73" s="27"/>
      <c r="E73" s="27" t="s">
        <v>137</v>
      </c>
      <c r="F73" s="27"/>
      <c r="G73" s="46"/>
      <c r="H73" s="143" t="s">
        <v>41</v>
      </c>
      <c r="I73" s="143"/>
      <c r="J73" s="143"/>
      <c r="K73" s="50"/>
      <c r="L73" s="50"/>
      <c r="M73" s="27"/>
      <c r="N73" s="108">
        <v>2527.9299999999998</v>
      </c>
      <c r="O73" s="93"/>
      <c r="P73" s="1"/>
      <c r="Q73" s="24"/>
      <c r="R73" s="48"/>
      <c r="S73" s="47"/>
      <c r="T73" s="1"/>
      <c r="U73" s="1"/>
      <c r="V73" s="1"/>
    </row>
    <row r="74" spans="1:22" s="51" customFormat="1" ht="12.75">
      <c r="A74" s="27"/>
      <c r="B74" s="27"/>
      <c r="C74" s="27"/>
      <c r="D74" s="27"/>
      <c r="E74" s="46"/>
      <c r="F74" s="27"/>
      <c r="G74" s="46"/>
      <c r="H74" s="139"/>
      <c r="I74" s="140"/>
      <c r="J74" s="140"/>
      <c r="K74" s="140"/>
      <c r="L74" s="140"/>
      <c r="M74" s="140"/>
      <c r="N74" s="88"/>
      <c r="O74" s="1">
        <f>N39</f>
        <v>5856117.1799999997</v>
      </c>
      <c r="Q74" s="47"/>
    </row>
    <row r="75" spans="1:22" s="51" customFormat="1" ht="15.75">
      <c r="A75" s="60"/>
      <c r="B75" s="58">
        <v>2.2999999999999998</v>
      </c>
      <c r="C75" s="41"/>
      <c r="D75" s="41"/>
      <c r="E75" s="41"/>
      <c r="F75" s="41"/>
      <c r="G75" s="141" t="s">
        <v>42</v>
      </c>
      <c r="H75" s="142"/>
      <c r="I75" s="142"/>
      <c r="J75" s="142"/>
      <c r="K75" s="142"/>
      <c r="L75" s="142"/>
      <c r="M75" s="41"/>
      <c r="N75" s="118">
        <f>N76+N79+N85+N82</f>
        <v>18495.38</v>
      </c>
      <c r="O75" s="1"/>
      <c r="Q75" s="47"/>
    </row>
    <row r="76" spans="1:22" s="51" customFormat="1" ht="12.75">
      <c r="A76" s="43"/>
      <c r="B76" s="62"/>
      <c r="C76" s="43" t="s">
        <v>43</v>
      </c>
      <c r="D76" s="43"/>
      <c r="E76" s="43"/>
      <c r="F76" s="43"/>
      <c r="G76" s="44"/>
      <c r="H76" s="144" t="s">
        <v>44</v>
      </c>
      <c r="I76" s="144"/>
      <c r="J76" s="144"/>
      <c r="K76" s="55"/>
      <c r="L76" s="55"/>
      <c r="M76" s="43"/>
      <c r="N76" s="88">
        <f>N77</f>
        <v>8414.17</v>
      </c>
      <c r="O76" s="1"/>
      <c r="Q76" s="47"/>
    </row>
    <row r="77" spans="1:22" s="51" customFormat="1" ht="12.75">
      <c r="A77" s="27"/>
      <c r="B77" s="63"/>
      <c r="C77" s="27"/>
      <c r="D77" s="27" t="s">
        <v>45</v>
      </c>
      <c r="E77" s="27"/>
      <c r="F77" s="27"/>
      <c r="G77" s="46"/>
      <c r="H77" s="143" t="s">
        <v>46</v>
      </c>
      <c r="I77" s="143"/>
      <c r="J77" s="143"/>
      <c r="K77" s="50"/>
      <c r="L77" s="50"/>
      <c r="M77" s="27"/>
      <c r="N77" s="85">
        <f>N78</f>
        <v>8414.17</v>
      </c>
      <c r="O77" s="1"/>
      <c r="Q77" s="47"/>
    </row>
    <row r="78" spans="1:22" s="51" customFormat="1" ht="15">
      <c r="A78" s="27"/>
      <c r="B78" s="63"/>
      <c r="C78" s="27"/>
      <c r="D78" s="27"/>
      <c r="E78" s="27" t="s">
        <v>47</v>
      </c>
      <c r="F78" s="27"/>
      <c r="G78" s="46"/>
      <c r="H78" s="143" t="s">
        <v>46</v>
      </c>
      <c r="I78" s="143"/>
      <c r="J78" s="143"/>
      <c r="K78" s="50"/>
      <c r="L78" s="50"/>
      <c r="M78" s="27"/>
      <c r="N78" s="108">
        <v>8414.17</v>
      </c>
      <c r="O78" s="93"/>
      <c r="P78" s="94"/>
      <c r="Q78" s="1"/>
      <c r="R78" s="48"/>
      <c r="S78" s="47"/>
      <c r="U78" s="1"/>
      <c r="V78" s="1"/>
    </row>
    <row r="79" spans="1:22" s="51" customFormat="1" ht="12.75" customHeight="1">
      <c r="A79" s="43"/>
      <c r="B79" s="43"/>
      <c r="C79" s="44" t="s">
        <v>48</v>
      </c>
      <c r="D79" s="43"/>
      <c r="E79" s="43"/>
      <c r="F79" s="43"/>
      <c r="G79" s="137" t="s">
        <v>49</v>
      </c>
      <c r="H79" s="138"/>
      <c r="I79" s="138"/>
      <c r="J79" s="138"/>
      <c r="K79" s="138"/>
      <c r="L79" s="138"/>
      <c r="M79" s="43"/>
      <c r="N79" s="88">
        <f>N80</f>
        <v>1950</v>
      </c>
      <c r="O79" s="1"/>
      <c r="Q79" s="47"/>
    </row>
    <row r="80" spans="1:22" s="76" customFormat="1" ht="12.75">
      <c r="A80" s="72"/>
      <c r="B80" s="72"/>
      <c r="C80" s="72"/>
      <c r="D80" s="111" t="s">
        <v>156</v>
      </c>
      <c r="E80" s="72"/>
      <c r="F80" s="72"/>
      <c r="G80" s="131" t="s">
        <v>157</v>
      </c>
      <c r="H80" s="132"/>
      <c r="I80" s="132"/>
      <c r="J80" s="132"/>
      <c r="K80" s="132"/>
      <c r="L80" s="132"/>
      <c r="M80" s="72"/>
      <c r="N80" s="1">
        <f>N81</f>
        <v>1950</v>
      </c>
      <c r="O80" s="75"/>
      <c r="P80" s="72"/>
      <c r="Q80" s="72"/>
      <c r="R80" s="72"/>
      <c r="S80" s="72"/>
    </row>
    <row r="81" spans="1:25" s="76" customFormat="1" ht="15">
      <c r="A81" s="72"/>
      <c r="B81" s="72"/>
      <c r="C81" s="72"/>
      <c r="D81" s="72"/>
      <c r="E81" s="111" t="s">
        <v>158</v>
      </c>
      <c r="F81" s="72"/>
      <c r="G81" s="131" t="s">
        <v>157</v>
      </c>
      <c r="H81" s="132"/>
      <c r="I81" s="132"/>
      <c r="J81" s="132"/>
      <c r="K81" s="132"/>
      <c r="L81" s="132"/>
      <c r="M81" s="72"/>
      <c r="N81" s="108">
        <v>1950</v>
      </c>
      <c r="O81" s="110"/>
      <c r="P81" s="72"/>
      <c r="Q81" s="72"/>
      <c r="R81" s="72"/>
      <c r="S81" s="72"/>
    </row>
    <row r="82" spans="1:25" s="51" customFormat="1" ht="15">
      <c r="A82" s="27"/>
      <c r="B82" s="27"/>
      <c r="C82" s="43" t="s">
        <v>138</v>
      </c>
      <c r="D82" s="43"/>
      <c r="E82" s="103"/>
      <c r="F82" s="43"/>
      <c r="G82" s="103"/>
      <c r="H82" s="103" t="s">
        <v>139</v>
      </c>
      <c r="I82" s="104"/>
      <c r="J82" s="104"/>
      <c r="K82" s="104"/>
      <c r="L82" s="104"/>
      <c r="M82" s="104"/>
      <c r="N82" s="109">
        <f>N83</f>
        <v>734.45</v>
      </c>
      <c r="O82" s="110"/>
      <c r="Q82" s="24"/>
      <c r="R82" s="48"/>
      <c r="S82" s="47"/>
    </row>
    <row r="83" spans="1:25" s="51" customFormat="1" ht="15">
      <c r="A83" s="27"/>
      <c r="B83" s="27"/>
      <c r="C83" s="27"/>
      <c r="D83" s="27" t="s">
        <v>140</v>
      </c>
      <c r="E83" s="105"/>
      <c r="F83" s="27"/>
      <c r="G83" s="105"/>
      <c r="H83" s="105" t="s">
        <v>141</v>
      </c>
      <c r="I83" s="106"/>
      <c r="J83" s="106"/>
      <c r="K83" s="106"/>
      <c r="L83" s="106"/>
      <c r="M83" s="106"/>
      <c r="N83" s="108">
        <f>N84</f>
        <v>734.45</v>
      </c>
      <c r="O83" s="110"/>
      <c r="Q83" s="24"/>
      <c r="R83" s="48"/>
      <c r="S83" s="47"/>
    </row>
    <row r="84" spans="1:25" s="51" customFormat="1" ht="15">
      <c r="A84" s="27"/>
      <c r="B84" s="27"/>
      <c r="C84" s="27"/>
      <c r="D84" s="27"/>
      <c r="E84" s="105" t="s">
        <v>142</v>
      </c>
      <c r="F84" s="27"/>
      <c r="G84" s="105"/>
      <c r="H84" s="105" t="s">
        <v>141</v>
      </c>
      <c r="I84" s="106"/>
      <c r="J84" s="106"/>
      <c r="K84" s="106"/>
      <c r="L84" s="106"/>
      <c r="M84" s="106"/>
      <c r="N84" s="108">
        <v>734.45</v>
      </c>
      <c r="O84" s="110"/>
      <c r="Q84" s="24"/>
      <c r="R84" s="48"/>
      <c r="S84" s="47"/>
    </row>
    <row r="85" spans="1:25" s="51" customFormat="1" ht="12.75" customHeight="1">
      <c r="A85" s="43"/>
      <c r="B85" s="43"/>
      <c r="C85" s="44" t="s">
        <v>50</v>
      </c>
      <c r="D85" s="43"/>
      <c r="E85" s="43"/>
      <c r="F85" s="43"/>
      <c r="G85" s="137" t="s">
        <v>51</v>
      </c>
      <c r="H85" s="138"/>
      <c r="I85" s="138"/>
      <c r="J85" s="138"/>
      <c r="K85" s="138"/>
      <c r="L85" s="138"/>
      <c r="M85" s="43"/>
      <c r="N85" s="88">
        <f>N88+N86+N90</f>
        <v>7396.76</v>
      </c>
      <c r="O85" s="1"/>
      <c r="Q85" s="47"/>
    </row>
    <row r="86" spans="1:25" s="51" customFormat="1" ht="12.75" customHeight="1">
      <c r="A86" s="27"/>
      <c r="B86" s="27"/>
      <c r="C86" s="27"/>
      <c r="D86" s="46" t="s">
        <v>52</v>
      </c>
      <c r="E86" s="27"/>
      <c r="F86" s="27"/>
      <c r="G86" s="139" t="s">
        <v>53</v>
      </c>
      <c r="H86" s="140"/>
      <c r="I86" s="140"/>
      <c r="J86" s="140"/>
      <c r="K86" s="140"/>
      <c r="L86" s="140"/>
      <c r="M86" s="27"/>
      <c r="N86" s="85">
        <f>N87</f>
        <v>884.73</v>
      </c>
      <c r="O86" s="1"/>
      <c r="P86" s="27"/>
    </row>
    <row r="87" spans="1:25" s="51" customFormat="1" ht="15">
      <c r="A87" s="27"/>
      <c r="B87" s="27"/>
      <c r="C87" s="27"/>
      <c r="D87" s="27"/>
      <c r="E87" s="46" t="s">
        <v>54</v>
      </c>
      <c r="F87" s="27"/>
      <c r="G87" s="139" t="s">
        <v>53</v>
      </c>
      <c r="H87" s="140"/>
      <c r="I87" s="140"/>
      <c r="J87" s="140"/>
      <c r="K87" s="140"/>
      <c r="L87" s="140"/>
      <c r="M87" s="27"/>
      <c r="N87" s="108">
        <v>884.73</v>
      </c>
      <c r="O87" s="94"/>
      <c r="P87" s="94"/>
      <c r="Q87" s="24"/>
      <c r="R87" s="48"/>
      <c r="S87" s="47"/>
      <c r="T87" s="1"/>
      <c r="U87" s="1"/>
    </row>
    <row r="88" spans="1:25" s="76" customFormat="1" ht="12.75">
      <c r="A88" s="72"/>
      <c r="B88" s="72"/>
      <c r="C88" s="72"/>
      <c r="D88" s="72" t="s">
        <v>131</v>
      </c>
      <c r="E88" s="80"/>
      <c r="F88" s="72"/>
      <c r="G88" s="80"/>
      <c r="H88" s="150" t="s">
        <v>132</v>
      </c>
      <c r="I88" s="150"/>
      <c r="J88" s="150"/>
      <c r="K88" s="81"/>
      <c r="L88" s="81"/>
      <c r="M88" s="72"/>
      <c r="N88" s="89">
        <f>N89</f>
        <v>4300</v>
      </c>
      <c r="O88" s="75"/>
      <c r="P88" s="75"/>
      <c r="Q88" s="75"/>
      <c r="R88" s="75"/>
      <c r="S88" s="72"/>
      <c r="U88" s="74"/>
    </row>
    <row r="89" spans="1:25" s="76" customFormat="1" ht="15">
      <c r="A89" s="72"/>
      <c r="B89" s="72"/>
      <c r="C89" s="72"/>
      <c r="D89" s="72"/>
      <c r="E89" s="80" t="s">
        <v>133</v>
      </c>
      <c r="F89" s="72"/>
      <c r="G89" s="80"/>
      <c r="H89" s="150" t="s">
        <v>132</v>
      </c>
      <c r="I89" s="150"/>
      <c r="J89" s="150"/>
      <c r="K89" s="81"/>
      <c r="L89" s="81"/>
      <c r="M89" s="72"/>
      <c r="N89" s="108">
        <v>4300</v>
      </c>
      <c r="O89" s="93"/>
      <c r="P89" s="93"/>
      <c r="Q89" s="93"/>
      <c r="R89" s="93"/>
      <c r="S89" s="93"/>
      <c r="T89" s="93"/>
      <c r="U89" s="24"/>
      <c r="W89" s="74"/>
      <c r="Y89" s="75"/>
    </row>
    <row r="90" spans="1:25" s="51" customFormat="1" ht="12.75">
      <c r="A90" s="27"/>
      <c r="B90" s="27"/>
      <c r="C90" s="27"/>
      <c r="D90" s="27" t="s">
        <v>55</v>
      </c>
      <c r="E90" s="46"/>
      <c r="F90" s="27"/>
      <c r="G90" s="46"/>
      <c r="H90" s="143" t="s">
        <v>56</v>
      </c>
      <c r="I90" s="143"/>
      <c r="J90" s="143"/>
      <c r="K90" s="50"/>
      <c r="L90" s="50"/>
      <c r="M90" s="27"/>
      <c r="N90" s="85">
        <f>N91</f>
        <v>2212.0300000000002</v>
      </c>
      <c r="O90" s="1"/>
      <c r="P90" s="27"/>
      <c r="Q90" s="47"/>
    </row>
    <row r="91" spans="1:25" s="51" customFormat="1" ht="15">
      <c r="A91" s="27"/>
      <c r="B91" s="27"/>
      <c r="C91" s="27"/>
      <c r="D91" s="27"/>
      <c r="E91" s="46" t="s">
        <v>57</v>
      </c>
      <c r="F91" s="27"/>
      <c r="G91" s="46"/>
      <c r="H91" s="143" t="s">
        <v>56</v>
      </c>
      <c r="I91" s="143"/>
      <c r="J91" s="143"/>
      <c r="K91" s="50"/>
      <c r="L91" s="50"/>
      <c r="M91" s="27"/>
      <c r="N91" s="108">
        <v>2212.0300000000002</v>
      </c>
      <c r="O91" s="93"/>
      <c r="P91" s="93"/>
      <c r="Q91" s="24"/>
      <c r="S91" s="47"/>
      <c r="U91" s="1"/>
    </row>
    <row r="92" spans="1:25" s="51" customFormat="1" ht="12.75">
      <c r="A92" s="27"/>
      <c r="B92" s="27"/>
      <c r="C92" s="27"/>
      <c r="D92" s="27"/>
      <c r="E92" s="46"/>
      <c r="F92" s="27"/>
      <c r="G92" s="46"/>
      <c r="H92" s="143"/>
      <c r="I92" s="143"/>
      <c r="J92" s="143"/>
      <c r="K92" s="50"/>
      <c r="L92" s="50"/>
      <c r="M92" s="27"/>
      <c r="N92" s="88"/>
      <c r="O92" s="1">
        <f>N75</f>
        <v>18495.38</v>
      </c>
      <c r="Q92" s="47"/>
    </row>
    <row r="93" spans="1:25">
      <c r="A93" s="27"/>
      <c r="B93" s="27"/>
      <c r="C93" s="27"/>
      <c r="D93" s="27"/>
      <c r="E93" s="27"/>
      <c r="F93" s="27"/>
      <c r="G93" s="27"/>
      <c r="H93" s="143"/>
      <c r="I93" s="143"/>
      <c r="J93" s="143"/>
      <c r="K93" s="50"/>
      <c r="L93" s="50"/>
      <c r="M93" s="50"/>
      <c r="N93" s="88"/>
      <c r="Q93" s="47"/>
    </row>
    <row r="94" spans="1:25" s="51" customFormat="1" ht="12.7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85"/>
      <c r="O94" s="1"/>
      <c r="P94" s="27"/>
      <c r="Q94" s="47"/>
      <c r="R94" s="27"/>
      <c r="S94" s="27"/>
      <c r="T94" s="27"/>
      <c r="U94" s="27"/>
      <c r="V94" s="27"/>
      <c r="W94" s="27"/>
      <c r="X94" s="27"/>
      <c r="Y94" s="27"/>
    </row>
    <row r="95" spans="1:25" s="51" customFormat="1" ht="15">
      <c r="A95" s="27"/>
      <c r="B95" s="27"/>
      <c r="C95" s="27"/>
      <c r="D95" s="27"/>
      <c r="E95" s="27"/>
      <c r="F95" s="27"/>
      <c r="G95" s="27"/>
      <c r="H95" s="145" t="s">
        <v>65</v>
      </c>
      <c r="I95" s="148"/>
      <c r="J95" s="148"/>
      <c r="K95" s="147"/>
      <c r="L95" s="147"/>
      <c r="M95" s="27"/>
      <c r="N95" s="88"/>
      <c r="O95" s="1">
        <f>O38+O74+O92</f>
        <v>14647949.140000001</v>
      </c>
      <c r="P95" s="95"/>
      <c r="Q95" s="27"/>
      <c r="R95" s="27"/>
      <c r="S95" s="27"/>
      <c r="T95" s="27"/>
      <c r="U95" s="27"/>
      <c r="V95" s="27"/>
      <c r="W95" s="27"/>
      <c r="X95" s="27"/>
      <c r="Y95" s="27"/>
    </row>
    <row r="96" spans="1:25" s="51" customFormat="1" ht="15">
      <c r="A96" s="145"/>
      <c r="B96" s="145"/>
      <c r="C96" s="145"/>
      <c r="D96" s="28"/>
      <c r="E96" s="28"/>
      <c r="F96" s="28"/>
      <c r="G96" s="23"/>
      <c r="H96" s="149" t="s">
        <v>106</v>
      </c>
      <c r="I96" s="149"/>
      <c r="J96" s="149"/>
      <c r="K96" s="149"/>
      <c r="L96" s="149"/>
      <c r="M96" s="27"/>
      <c r="N96" s="85"/>
      <c r="O96" s="94">
        <v>15108.16</v>
      </c>
      <c r="P96" s="47"/>
      <c r="Q96" s="27"/>
      <c r="R96" s="27"/>
      <c r="S96" s="27"/>
      <c r="T96" s="27"/>
      <c r="U96" s="27"/>
      <c r="V96" s="27"/>
      <c r="W96" s="27"/>
      <c r="X96" s="27"/>
      <c r="Y96" s="27"/>
    </row>
    <row r="97" spans="1:25" s="51" customFormat="1" ht="15.75">
      <c r="A97" s="27"/>
      <c r="B97" s="27"/>
      <c r="C97" s="27"/>
      <c r="D97" s="27"/>
      <c r="E97" s="27"/>
      <c r="F97" s="27"/>
      <c r="G97" s="27"/>
      <c r="H97" s="135" t="s">
        <v>66</v>
      </c>
      <c r="I97" s="136"/>
      <c r="J97" s="136"/>
      <c r="K97" s="136"/>
      <c r="L97" s="136"/>
      <c r="M97" s="64"/>
      <c r="N97" s="61"/>
      <c r="O97" s="61">
        <f>O95-O96</f>
        <v>14632840.98</v>
      </c>
      <c r="P97" s="27"/>
      <c r="Q97" s="27"/>
      <c r="R97" s="27"/>
      <c r="S97" s="27"/>
      <c r="T97" s="27"/>
      <c r="U97" s="27"/>
      <c r="V97" s="27"/>
      <c r="W97" s="27"/>
      <c r="X97" s="27"/>
      <c r="Y97" s="27"/>
    </row>
    <row r="98" spans="1:25" s="51" customFormat="1" ht="15.75" customHeight="1">
      <c r="A98" s="27"/>
      <c r="B98" s="27"/>
      <c r="C98" s="27"/>
      <c r="D98" s="27"/>
      <c r="E98" s="27"/>
      <c r="F98" s="64"/>
      <c r="G98" s="64"/>
      <c r="H98" s="135" t="s">
        <v>67</v>
      </c>
      <c r="I98" s="136"/>
      <c r="J98" s="136"/>
      <c r="K98" s="136"/>
      <c r="L98" s="136"/>
      <c r="M98" s="64"/>
      <c r="N98" s="61"/>
      <c r="O98" s="61">
        <f>O13-O97</f>
        <v>1873569.2799999975</v>
      </c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 s="51" customFormat="1" ht="15">
      <c r="A99" s="27"/>
      <c r="B99" s="27"/>
      <c r="C99" s="27"/>
      <c r="D99" s="27"/>
      <c r="E99" s="27"/>
      <c r="F99" s="64"/>
      <c r="G99" s="64"/>
      <c r="H99" s="65"/>
      <c r="I99" s="66"/>
      <c r="J99" s="66"/>
      <c r="K99" s="66"/>
      <c r="L99" s="66"/>
      <c r="M99" s="27"/>
      <c r="N99" s="85"/>
      <c r="O99" s="1"/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s="51" customFormat="1" ht="15">
      <c r="A100" s="27"/>
      <c r="B100" s="27"/>
      <c r="C100" s="27"/>
      <c r="D100" s="27"/>
      <c r="E100" s="27"/>
      <c r="F100" s="27"/>
      <c r="G100" s="27"/>
      <c r="H100" s="151" t="s">
        <v>150</v>
      </c>
      <c r="I100" s="152"/>
      <c r="J100" s="152"/>
      <c r="K100" s="147"/>
      <c r="L100" s="147"/>
      <c r="M100" s="27"/>
      <c r="N100" s="85"/>
      <c r="O100" s="96">
        <v>1873569.2799999991</v>
      </c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s="51" customFormat="1" ht="15">
      <c r="A101" s="27"/>
      <c r="B101" s="27"/>
      <c r="C101" s="27"/>
      <c r="D101" s="27"/>
      <c r="E101" s="27"/>
      <c r="F101" s="27"/>
      <c r="G101" s="27"/>
      <c r="H101" s="65"/>
      <c r="I101" s="66"/>
      <c r="J101" s="66"/>
      <c r="K101" s="66"/>
      <c r="L101" s="66"/>
      <c r="M101" s="27"/>
      <c r="N101" s="85"/>
      <c r="O101" s="1">
        <f>O98-O100</f>
        <v>0</v>
      </c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s="51" customFormat="1" ht="15" customHeight="1">
      <c r="A102" s="27"/>
      <c r="B102" s="27"/>
      <c r="C102" s="27"/>
      <c r="D102" s="27"/>
      <c r="E102" s="27"/>
      <c r="F102" s="27"/>
      <c r="G102" s="27"/>
      <c r="H102" s="153" t="s">
        <v>68</v>
      </c>
      <c r="I102" s="154"/>
      <c r="J102" s="154"/>
      <c r="K102" s="154"/>
      <c r="L102" s="154"/>
      <c r="M102" s="27"/>
      <c r="N102" s="90"/>
      <c r="O102" s="1"/>
      <c r="P102" s="27"/>
      <c r="Q102" s="27"/>
      <c r="R102" s="97" t="s">
        <v>109</v>
      </c>
      <c r="S102" s="27"/>
      <c r="T102" s="27"/>
      <c r="U102" s="27"/>
      <c r="V102" s="27"/>
      <c r="W102" s="27"/>
      <c r="X102" s="27"/>
      <c r="Y102" s="27"/>
    </row>
    <row r="103" spans="1:25" s="51" customFormat="1" ht="15">
      <c r="A103" s="27"/>
      <c r="B103" s="27"/>
      <c r="C103" s="27"/>
      <c r="D103" s="27"/>
      <c r="E103" s="27"/>
      <c r="F103" s="27"/>
      <c r="G103" s="27"/>
      <c r="H103" s="146"/>
      <c r="I103" s="147"/>
      <c r="J103" s="147"/>
      <c r="K103" s="147"/>
      <c r="L103" s="147"/>
      <c r="M103" s="27"/>
      <c r="N103" s="85"/>
      <c r="O103" s="1"/>
      <c r="P103" s="27"/>
      <c r="Q103" s="27"/>
      <c r="R103" s="97" t="s">
        <v>110</v>
      </c>
      <c r="S103" s="27"/>
      <c r="T103" s="27"/>
      <c r="U103" s="27"/>
      <c r="V103" s="27"/>
      <c r="W103" s="27"/>
      <c r="X103" s="27"/>
      <c r="Y103" s="27"/>
    </row>
    <row r="104" spans="1:25" s="51" customFormat="1" ht="12.7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85"/>
      <c r="O104" s="1"/>
      <c r="P104" s="27"/>
      <c r="Q104" s="27"/>
      <c r="R104" s="97" t="s">
        <v>159</v>
      </c>
      <c r="S104" s="27"/>
      <c r="T104" s="27"/>
      <c r="U104" s="27"/>
      <c r="V104" s="27"/>
      <c r="W104" s="27"/>
      <c r="X104" s="27"/>
      <c r="Y104" s="27"/>
    </row>
    <row r="105" spans="1:25" s="51" customFormat="1" ht="12.7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85"/>
      <c r="O105" s="1"/>
      <c r="P105" s="27"/>
      <c r="Q105" s="27"/>
      <c r="R105" s="98"/>
      <c r="S105" s="27"/>
      <c r="T105" s="27"/>
      <c r="U105" s="27"/>
      <c r="V105" s="27"/>
      <c r="W105" s="27"/>
      <c r="X105" s="27"/>
      <c r="Y105" s="27"/>
    </row>
    <row r="106" spans="1:25" s="51" customFormat="1" ht="12.7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85"/>
      <c r="O106" s="1"/>
      <c r="P106" s="27"/>
      <c r="Q106" s="27"/>
      <c r="R106" s="98"/>
      <c r="S106" s="27"/>
      <c r="T106" s="27"/>
      <c r="U106" s="27"/>
      <c r="V106" s="27"/>
      <c r="W106" s="27"/>
      <c r="X106" s="27"/>
      <c r="Y106" s="27"/>
    </row>
    <row r="107" spans="1:25" s="51" customFormat="1" ht="12.7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85"/>
      <c r="O107" s="45"/>
      <c r="P107" s="27"/>
      <c r="Q107" s="27"/>
      <c r="R107" s="99" t="s">
        <v>3</v>
      </c>
      <c r="S107" s="67">
        <f>O13</f>
        <v>16506410.259999998</v>
      </c>
      <c r="T107" s="27"/>
      <c r="U107" s="27"/>
      <c r="V107" s="27"/>
      <c r="W107" s="27"/>
      <c r="X107" s="27"/>
      <c r="Y107" s="27"/>
    </row>
    <row r="108" spans="1:25" s="51" customFormat="1" ht="12.7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85"/>
      <c r="O108" s="1"/>
      <c r="P108" s="68"/>
      <c r="Q108" s="27"/>
      <c r="R108" s="98" t="s">
        <v>111</v>
      </c>
      <c r="S108" s="47">
        <f>O38</f>
        <v>8773336.5800000001</v>
      </c>
      <c r="T108" s="120">
        <f>S108/$S$111</f>
        <v>0.59894641196166798</v>
      </c>
      <c r="U108" s="27"/>
      <c r="V108" s="27"/>
      <c r="W108" s="27"/>
      <c r="X108" s="27"/>
      <c r="Y108" s="27"/>
    </row>
    <row r="109" spans="1:25" s="51" customFormat="1" ht="12.7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85"/>
      <c r="O109" s="1"/>
      <c r="P109" s="68"/>
      <c r="Q109" s="27"/>
      <c r="R109" s="98" t="s">
        <v>112</v>
      </c>
      <c r="S109" s="47">
        <f>O74</f>
        <v>5856117.1799999997</v>
      </c>
      <c r="T109" s="120">
        <f t="shared" ref="T109:T111" si="0">S109/$S$111</f>
        <v>0.3997909280015427</v>
      </c>
      <c r="U109" s="27"/>
      <c r="V109" s="27"/>
      <c r="W109" s="27"/>
      <c r="X109" s="27"/>
      <c r="Y109" s="27"/>
    </row>
    <row r="110" spans="1:25" s="51" customFormat="1" ht="12.7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85"/>
      <c r="O110" s="1"/>
      <c r="P110" s="68"/>
      <c r="Q110" s="27"/>
      <c r="R110" s="98" t="s">
        <v>113</v>
      </c>
      <c r="S110" s="47">
        <f>O92</f>
        <v>18495.38</v>
      </c>
      <c r="T110" s="120">
        <f t="shared" si="0"/>
        <v>1.2626600367892868E-3</v>
      </c>
      <c r="U110" s="27"/>
      <c r="V110" s="27"/>
      <c r="W110" s="27"/>
      <c r="X110" s="27"/>
      <c r="Y110" s="27"/>
    </row>
    <row r="111" spans="1:25" s="51" customFormat="1" ht="12.75">
      <c r="A111" s="27"/>
      <c r="B111" s="27"/>
      <c r="C111" s="27"/>
      <c r="D111" s="27"/>
      <c r="E111" s="27"/>
      <c r="F111" s="27"/>
      <c r="G111" s="27"/>
      <c r="H111" s="139"/>
      <c r="I111" s="140"/>
      <c r="J111" s="140"/>
      <c r="K111" s="140"/>
      <c r="L111" s="140"/>
      <c r="M111" s="140"/>
      <c r="N111" s="85"/>
      <c r="O111" s="1"/>
      <c r="P111" s="68"/>
      <c r="Q111" s="27"/>
      <c r="R111" s="99" t="s">
        <v>114</v>
      </c>
      <c r="S111" s="47">
        <f>S108+S109+S110</f>
        <v>14647949.140000001</v>
      </c>
      <c r="T111" s="120">
        <f t="shared" si="0"/>
        <v>1</v>
      </c>
      <c r="U111" s="27"/>
      <c r="V111" s="27"/>
      <c r="W111" s="27"/>
      <c r="X111" s="27"/>
      <c r="Y111" s="27"/>
    </row>
    <row r="112" spans="1:25" s="51" customFormat="1" ht="12.7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85"/>
      <c r="O112" s="1"/>
      <c r="P112" s="69"/>
      <c r="Q112" s="27"/>
      <c r="R112" s="99" t="s">
        <v>117</v>
      </c>
      <c r="S112" s="47">
        <f>O96</f>
        <v>15108.16</v>
      </c>
      <c r="T112" s="27"/>
      <c r="U112" s="27"/>
      <c r="V112" s="27"/>
      <c r="W112" s="27"/>
      <c r="X112" s="27"/>
      <c r="Y112" s="27"/>
    </row>
    <row r="113" spans="1:25" s="51" customFormat="1" ht="12.75">
      <c r="A113" s="27"/>
      <c r="B113" s="27"/>
      <c r="C113" s="27"/>
      <c r="D113" s="27"/>
      <c r="E113" s="27"/>
      <c r="F113" s="27"/>
      <c r="G113" s="27"/>
      <c r="H113" s="139"/>
      <c r="I113" s="140"/>
      <c r="J113" s="140"/>
      <c r="K113" s="140"/>
      <c r="L113" s="140"/>
      <c r="M113" s="140"/>
      <c r="N113" s="85"/>
      <c r="O113" s="1"/>
      <c r="P113" s="27"/>
      <c r="Q113" s="27"/>
      <c r="R113" s="99" t="s">
        <v>115</v>
      </c>
      <c r="S113" s="67">
        <f>S111-S112</f>
        <v>14632840.98</v>
      </c>
      <c r="T113" s="27"/>
      <c r="U113" s="27"/>
      <c r="V113" s="27"/>
      <c r="W113" s="27"/>
      <c r="X113" s="27"/>
      <c r="Y113" s="27"/>
    </row>
    <row r="114" spans="1:25" s="51" customFormat="1" ht="12.7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85"/>
      <c r="O114" s="45"/>
      <c r="P114" s="27"/>
      <c r="Q114" s="27"/>
      <c r="R114" s="99" t="s">
        <v>116</v>
      </c>
      <c r="S114" s="67">
        <f>S107-S113</f>
        <v>1873569.2799999975</v>
      </c>
      <c r="T114" s="27"/>
      <c r="U114" s="27"/>
      <c r="V114" s="27"/>
      <c r="W114" s="27"/>
      <c r="X114" s="27"/>
      <c r="Y114" s="27"/>
    </row>
    <row r="115" spans="1:25" s="51" customFormat="1" ht="12.75">
      <c r="A115" s="27"/>
      <c r="B115" s="139"/>
      <c r="C115" s="140"/>
      <c r="D115" s="140"/>
      <c r="E115" s="140"/>
      <c r="F115" s="140"/>
      <c r="G115" s="140"/>
      <c r="H115" s="27"/>
      <c r="I115" s="27"/>
      <c r="J115" s="27"/>
      <c r="K115" s="27"/>
      <c r="L115" s="27"/>
      <c r="M115" s="27"/>
      <c r="N115" s="85"/>
      <c r="O115" s="45"/>
      <c r="P115" s="27"/>
      <c r="Q115" s="27"/>
      <c r="R115" s="27"/>
      <c r="S115" s="27"/>
      <c r="T115" s="27"/>
      <c r="U115" s="27"/>
      <c r="V115" s="27"/>
      <c r="W115" s="27"/>
      <c r="X115" s="27"/>
      <c r="Y115" s="27"/>
    </row>
    <row r="116" spans="1:25" s="51" customFormat="1" ht="12.7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85"/>
      <c r="O116" s="1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 s="51" customFormat="1" ht="12.7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85"/>
      <c r="O117" s="1"/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s="51" customFormat="1" ht="12.7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85"/>
      <c r="O118" s="1"/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s="51" customFormat="1" ht="12.7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85"/>
      <c r="O119" s="1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s="51" customFormat="1" ht="12.7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85"/>
      <c r="O120" s="1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s="51" customFormat="1" ht="12.7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85"/>
      <c r="O121" s="1"/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s="51" customFormat="1" ht="12.7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85"/>
      <c r="O122" s="1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s="51" customFormat="1" ht="12.7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85"/>
      <c r="O123" s="1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s="70" customFormat="1">
      <c r="A124" s="27"/>
      <c r="B124" s="27"/>
      <c r="C124" s="27"/>
      <c r="D124" s="27"/>
      <c r="E124" s="27"/>
      <c r="F124" s="27"/>
      <c r="G124" s="27"/>
      <c r="H124" s="28"/>
      <c r="I124" s="28"/>
      <c r="J124" s="28"/>
      <c r="K124" s="28"/>
      <c r="L124" s="28"/>
      <c r="M124" s="28"/>
      <c r="N124" s="86"/>
      <c r="O124" s="23"/>
      <c r="P124" s="28"/>
      <c r="Q124" s="28"/>
      <c r="R124" s="28"/>
      <c r="S124" s="28"/>
      <c r="T124" s="28"/>
      <c r="U124" s="28"/>
      <c r="V124" s="28"/>
      <c r="W124" s="28"/>
      <c r="X124" s="28"/>
      <c r="Y124" s="28"/>
    </row>
    <row r="125" spans="1:25" s="70" customForma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86"/>
      <c r="O125" s="23"/>
      <c r="P125" s="28"/>
      <c r="Q125" s="28"/>
      <c r="R125" s="28"/>
      <c r="S125" s="28"/>
      <c r="T125" s="28"/>
      <c r="U125" s="28"/>
      <c r="V125" s="28"/>
      <c r="W125" s="28"/>
      <c r="X125" s="28"/>
      <c r="Y125" s="28"/>
    </row>
    <row r="126" spans="1:25" s="70" customFormat="1">
      <c r="A126" s="28"/>
      <c r="B126" s="28"/>
      <c r="C126" s="28"/>
      <c r="D126" s="28"/>
      <c r="E126" s="28"/>
      <c r="F126" s="28"/>
      <c r="G126" s="28"/>
      <c r="N126" s="86"/>
      <c r="O126" s="71"/>
      <c r="P126" s="28"/>
      <c r="Q126" s="28"/>
      <c r="R126" s="28"/>
      <c r="S126" s="28"/>
      <c r="T126" s="28"/>
      <c r="U126" s="28"/>
      <c r="V126" s="28"/>
      <c r="W126" s="28"/>
      <c r="X126" s="28"/>
      <c r="Y126" s="28"/>
    </row>
    <row r="127" spans="1:25" s="70" customFormat="1">
      <c r="N127" s="86"/>
      <c r="O127" s="71"/>
      <c r="P127" s="28"/>
      <c r="Q127" s="28"/>
      <c r="R127" s="28"/>
      <c r="S127" s="28"/>
      <c r="T127" s="28"/>
      <c r="U127" s="28"/>
      <c r="V127" s="28"/>
      <c r="W127" s="28"/>
      <c r="X127" s="28"/>
      <c r="Y127" s="28"/>
    </row>
    <row r="128" spans="1:25">
      <c r="A128" s="70"/>
      <c r="B128" s="70"/>
      <c r="C128" s="70"/>
      <c r="D128" s="70"/>
      <c r="E128" s="70"/>
      <c r="F128" s="70"/>
      <c r="G128" s="70"/>
    </row>
  </sheetData>
  <mergeCells count="89">
    <mergeCell ref="A11:H11"/>
    <mergeCell ref="G22:L22"/>
    <mergeCell ref="G23:L23"/>
    <mergeCell ref="G24:L24"/>
    <mergeCell ref="G43:L43"/>
    <mergeCell ref="A12:J12"/>
    <mergeCell ref="A13:G13"/>
    <mergeCell ref="H15:L15"/>
    <mergeCell ref="H16:L16"/>
    <mergeCell ref="G31:L31"/>
    <mergeCell ref="H17:L17"/>
    <mergeCell ref="F18:F22"/>
    <mergeCell ref="G18:L18"/>
    <mergeCell ref="G19:L19"/>
    <mergeCell ref="G20:L20"/>
    <mergeCell ref="G21:L21"/>
    <mergeCell ref="A6:M6"/>
    <mergeCell ref="A7:M7"/>
    <mergeCell ref="A8:M8"/>
    <mergeCell ref="A9:M9"/>
    <mergeCell ref="A10:J10"/>
    <mergeCell ref="G32:L32"/>
    <mergeCell ref="G33:L33"/>
    <mergeCell ref="G34:L34"/>
    <mergeCell ref="G45:L45"/>
    <mergeCell ref="G46:L46"/>
    <mergeCell ref="G40:L40"/>
    <mergeCell ref="G44:L44"/>
    <mergeCell ref="G35:L35"/>
    <mergeCell ref="G36:L36"/>
    <mergeCell ref="G37:L37"/>
    <mergeCell ref="H38:J38"/>
    <mergeCell ref="G39:L39"/>
    <mergeCell ref="H54:J54"/>
    <mergeCell ref="H55:J55"/>
    <mergeCell ref="G50:L50"/>
    <mergeCell ref="G41:L41"/>
    <mergeCell ref="G42:L42"/>
    <mergeCell ref="G51:L51"/>
    <mergeCell ref="G52:L52"/>
    <mergeCell ref="G53:L53"/>
    <mergeCell ref="G47:L47"/>
    <mergeCell ref="G48:L48"/>
    <mergeCell ref="G49:L49"/>
    <mergeCell ref="H56:J56"/>
    <mergeCell ref="H57:J57"/>
    <mergeCell ref="G58:L58"/>
    <mergeCell ref="G63:L63"/>
    <mergeCell ref="G64:L64"/>
    <mergeCell ref="G59:L59"/>
    <mergeCell ref="G60:L60"/>
    <mergeCell ref="B115:G115"/>
    <mergeCell ref="A96:C96"/>
    <mergeCell ref="G87:L87"/>
    <mergeCell ref="H103:L103"/>
    <mergeCell ref="H111:M111"/>
    <mergeCell ref="H95:L95"/>
    <mergeCell ref="H96:L96"/>
    <mergeCell ref="H113:M113"/>
    <mergeCell ref="H88:J88"/>
    <mergeCell ref="H89:J89"/>
    <mergeCell ref="H98:L98"/>
    <mergeCell ref="H100:L100"/>
    <mergeCell ref="H102:L102"/>
    <mergeCell ref="H93:J93"/>
    <mergeCell ref="N15:N17"/>
    <mergeCell ref="H97:L97"/>
    <mergeCell ref="G85:L85"/>
    <mergeCell ref="G86:L86"/>
    <mergeCell ref="G75:L75"/>
    <mergeCell ref="H78:J78"/>
    <mergeCell ref="G79:L79"/>
    <mergeCell ref="H74:M74"/>
    <mergeCell ref="H68:J68"/>
    <mergeCell ref="G71:L71"/>
    <mergeCell ref="H72:J72"/>
    <mergeCell ref="H90:J90"/>
    <mergeCell ref="H91:J91"/>
    <mergeCell ref="H92:J92"/>
    <mergeCell ref="H73:J73"/>
    <mergeCell ref="H76:J76"/>
    <mergeCell ref="G65:L65"/>
    <mergeCell ref="H66:M66"/>
    <mergeCell ref="O67:T67"/>
    <mergeCell ref="G80:L80"/>
    <mergeCell ref="G81:L81"/>
    <mergeCell ref="H77:J77"/>
    <mergeCell ref="H69:J69"/>
    <mergeCell ref="H70:J7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elizabeth.ramirez</cp:lastModifiedBy>
  <cp:lastPrinted>2015-01-08T13:38:06Z</cp:lastPrinted>
  <dcterms:created xsi:type="dcterms:W3CDTF">2014-08-04T16:07:59Z</dcterms:created>
  <dcterms:modified xsi:type="dcterms:W3CDTF">2015-09-03T19:40:10Z</dcterms:modified>
</cp:coreProperties>
</file>