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55" windowHeight="7935" tabRatio="602" activeTab="2"/>
  </bookViews>
  <sheets>
    <sheet name="Grafico" sheetId="5" r:id="rId1"/>
    <sheet name="Resumen " sheetId="6" r:id="rId2"/>
    <sheet name="EJECUCION" sheetId="1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N19" i="1"/>
  <c r="N53" l="1"/>
  <c r="N56"/>
  <c r="N91"/>
  <c r="N25"/>
  <c r="N24" s="1"/>
  <c r="N28" l="1"/>
  <c r="N27" s="1"/>
  <c r="N21"/>
  <c r="N84" l="1"/>
  <c r="N83" s="1"/>
  <c r="N46"/>
  <c r="O12" l="1"/>
  <c r="N48"/>
  <c r="N22" l="1"/>
  <c r="G21" i="6"/>
  <c r="G25" s="1"/>
  <c r="N65" i="1"/>
  <c r="N64" s="1"/>
  <c r="N81"/>
  <c r="N51"/>
  <c r="N50" s="1"/>
  <c r="S113" l="1"/>
  <c r="N87" l="1"/>
  <c r="N80"/>
  <c r="N62" l="1"/>
  <c r="N70" l="1"/>
  <c r="N44"/>
  <c r="N42"/>
  <c r="N40"/>
  <c r="N39" l="1"/>
  <c r="N95"/>
  <c r="N93"/>
  <c r="N75"/>
  <c r="N74" s="1"/>
  <c r="N89"/>
  <c r="N78"/>
  <c r="N77" s="1"/>
  <c r="N60"/>
  <c r="N59" s="1"/>
  <c r="N35"/>
  <c r="N33"/>
  <c r="N31"/>
  <c r="N20"/>
  <c r="N86" l="1"/>
  <c r="N73" s="1"/>
  <c r="N30"/>
  <c r="N18" s="1"/>
  <c r="S118"/>
  <c r="O37" l="1"/>
  <c r="S114" l="1"/>
  <c r="O97"/>
  <c r="S116" l="1"/>
  <c r="N68" l="1"/>
  <c r="N67" s="1"/>
  <c r="N38" s="1"/>
  <c r="O72" s="1"/>
  <c r="S115" l="1"/>
  <c r="O101"/>
  <c r="S117" l="1"/>
  <c r="T115" s="1"/>
  <c r="O103"/>
  <c r="O104" s="1"/>
  <c r="T116" l="1"/>
  <c r="S119"/>
  <c r="S120" s="1"/>
  <c r="T114"/>
  <c r="T117" s="1"/>
</calcChain>
</file>

<file path=xl/sharedStrings.xml><?xml version="1.0" encoding="utf-8"?>
<sst xmlns="http://schemas.openxmlformats.org/spreadsheetml/2006/main" count="203" uniqueCount="174">
  <si>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</si>
  <si>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</si>
  <si>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</si>
  <si>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</si>
  <si>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</si>
  <si>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</si>
  <si>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</si>
  <si>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</si>
  <si>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</si>
  <si>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</si>
  <si>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</si>
  <si>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</si>
  <si>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</si>
  <si>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</si>
  <si>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</si>
  <si>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</si>
  <si>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</si>
  <si>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</si>
  <si>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</si>
  <si>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</si>
  <si>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</si>
  <si>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</si>
  <si>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</si>
  <si>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</si>
  <si>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</si>
  <si>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</si>
  <si>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</si>
  <si>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</si>
  <si>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</si>
  <si>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</si>
  <si>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</si>
  <si>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</si>
  <si>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</si>
  <si>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</si>
  <si>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</si>
  <si>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</si>
  <si>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</si>
  <si>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</si>
  <si>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</si>
  <si>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</si>
  <si>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</si>
  <si>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</si>
  <si>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</si>
  <si>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2.2.2</t>
  </si>
  <si>
    <t>PUBLICIDAD IMPRESIÓN Y ENCUADERNACION</t>
  </si>
  <si>
    <t>2.2.2.2</t>
  </si>
  <si>
    <t>Impresión y encuadernación</t>
  </si>
  <si>
    <t>2.2.2.2.01</t>
  </si>
  <si>
    <t>2.2.4</t>
  </si>
  <si>
    <t>Transporte y Amacenaje</t>
  </si>
  <si>
    <t>2.2.4.1</t>
  </si>
  <si>
    <t>Pasajes</t>
  </si>
  <si>
    <t>2.2.5</t>
  </si>
  <si>
    <t>ALQUILERES Y RENTAS</t>
  </si>
  <si>
    <t>2.2.5.1</t>
  </si>
  <si>
    <t>Alquilleres y rentas de edificios y locales</t>
  </si>
  <si>
    <t>2.2.5.1.01</t>
  </si>
  <si>
    <t>2.2.5.4</t>
  </si>
  <si>
    <t>Alquileres de equipos de transporte, tracción y elevación</t>
  </si>
  <si>
    <t>2.2.5.4.01</t>
  </si>
  <si>
    <t>2.2.8</t>
  </si>
  <si>
    <t>OTROS SERVICIOS NO PERSONALES</t>
  </si>
  <si>
    <t>2.2.8.2</t>
  </si>
  <si>
    <t>Comision y Gastos Bancarios</t>
  </si>
  <si>
    <t>2.2.8.2.1</t>
  </si>
  <si>
    <t>2.2.8.7</t>
  </si>
  <si>
    <t>Servicios Técnicos y Profesionales</t>
  </si>
  <si>
    <t>2.2.8.7.06</t>
  </si>
  <si>
    <t>Otros servicios técnicos profesionales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</si>
  <si>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</si>
  <si>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</si>
  <si>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</si>
  <si>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</si>
  <si>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</si>
  <si>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</si>
  <si>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</si>
  <si>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</si>
  <si>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2.3.3.2</t>
  </si>
  <si>
    <t>Productos de papel y cartón</t>
  </si>
  <si>
    <t>2.3.3.2.01</t>
  </si>
  <si>
    <t>2.3.9</t>
  </si>
  <si>
    <t>PRODUCTOS Y UTILES VARIOS</t>
  </si>
  <si>
    <t>2.3.9.2</t>
  </si>
  <si>
    <t>Utiles de escritorio, oficina informática y de enseñanza</t>
  </si>
  <si>
    <t>2.3.9.2.01</t>
  </si>
  <si>
    <t>2.3.9.6</t>
  </si>
  <si>
    <t>Proctudos electricos y afines</t>
  </si>
  <si>
    <t>2.3.9.6.01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</si>
  <si>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</si>
  <si>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</si>
  <si>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</si>
  <si>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</si>
  <si>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</si>
  <si>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</si>
  <si>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</si>
  <si>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</si>
  <si>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</si>
  <si>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</si>
  <si>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</si>
  <si>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</si>
  <si>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</si>
  <si>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</si>
  <si>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</si>
  <si>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</si>
  <si>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</si>
  <si>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</si>
  <si>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</si>
  <si>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</si>
  <si>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Retenciones por pagar</t>
  </si>
  <si>
    <t>Total de Desembolsos</t>
  </si>
  <si>
    <t>BALANCE DISPONIBLE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</si>
  <si>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</si>
  <si>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</si>
  <si>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</si>
  <si>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</si>
  <si>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</si>
  <si>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</si>
  <si>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</si>
  <si>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</si>
  <si>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</si>
  <si>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</si>
  <si>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2.2.7</t>
  </si>
  <si>
    <t>SERVICIOS DE CONSERVACIÓN, REPARACIONES MENORES E INSTALACIONES TEMPORALES</t>
  </si>
  <si>
    <t>2.3.9.1</t>
  </si>
  <si>
    <t>2.3.9.1.01</t>
  </si>
  <si>
    <t>Material para limpieza</t>
  </si>
  <si>
    <t>2.3.4</t>
  </si>
  <si>
    <t>PRODUCTOS FARMACEUTICOS</t>
  </si>
  <si>
    <t>2.3.4.1</t>
  </si>
  <si>
    <t>Productos Medicinales</t>
  </si>
  <si>
    <t>2.3.4.1.01</t>
  </si>
  <si>
    <t>2.3.7</t>
  </si>
  <si>
    <t>COMBUSTIBLES, LUBRICANTES, PRODUCTOS QUÍMICOS Y CONEXOS</t>
  </si>
  <si>
    <t>2.2.7.2</t>
  </si>
  <si>
    <t>2.2.7.2.01</t>
  </si>
  <si>
    <t>Mantenimento y reparación de equipos de transporte, tracción y elevación</t>
  </si>
  <si>
    <t>Viaticos</t>
  </si>
  <si>
    <t>Viaticos fuera del pais</t>
  </si>
  <si>
    <t>2.2.3.2</t>
  </si>
  <si>
    <t>2.2.3</t>
  </si>
  <si>
    <t>2.2.1.4</t>
  </si>
  <si>
    <t>Telefax y correos</t>
  </si>
  <si>
    <t>2.2.1.4.01</t>
  </si>
  <si>
    <t>Productos quimicos y conexos</t>
  </si>
  <si>
    <t>2.3.7.2</t>
  </si>
  <si>
    <t>2.3.7.2.01</t>
  </si>
  <si>
    <t>Reparaciones de maquinarias y equipos</t>
  </si>
  <si>
    <t>Periodo del 01 al  31 de  Diciembre  2014</t>
  </si>
  <si>
    <t xml:space="preserve">TOTAL INCRESOS POR PRESUPUESTO MES DE DICIEMBRE 2014 </t>
  </si>
  <si>
    <t>Viaticos dentro del pais</t>
  </si>
  <si>
    <t>2.2.3.1</t>
  </si>
  <si>
    <t>2.1.4</t>
  </si>
  <si>
    <t>b</t>
  </si>
  <si>
    <t>GRATIFICACIONES Y BONIFICACIONES</t>
  </si>
  <si>
    <t>2.1.4.1</t>
  </si>
  <si>
    <t>Bonificaciones</t>
  </si>
  <si>
    <t>Otras bonificaciones</t>
  </si>
  <si>
    <t>2.1.3</t>
  </si>
  <si>
    <t>Dietas y Gastos de Representacion</t>
  </si>
  <si>
    <t>2.1.3.2</t>
  </si>
  <si>
    <t xml:space="preserve">Gastos de Representacion </t>
  </si>
  <si>
    <t>2.1.3.2.01</t>
  </si>
  <si>
    <t>Gastos de Representacion en el pais</t>
  </si>
  <si>
    <t>Fletes</t>
  </si>
  <si>
    <t>2.2.4.2</t>
  </si>
  <si>
    <t>2.3.9.5</t>
  </si>
  <si>
    <t>2.3.9.5.01</t>
  </si>
  <si>
    <t>Utiles de cocina y comedor</t>
  </si>
  <si>
    <t>BCE NETO AL 31/12/2014</t>
  </si>
  <si>
    <t>DICIEMBRE 2014</t>
  </si>
  <si>
    <t xml:space="preserve"> - Balance disponible al 30/11/2014</t>
  </si>
  <si>
    <t>Del 1ro. al 31 de Diciembre 2014</t>
  </si>
  <si>
    <t>BALANCE  DISPONIBLE AL 31/12/2014</t>
  </si>
  <si>
    <t>BALANCE DISPONIBLE PARA COMPROMISOS PENDIENTES AL 30 DE NOVIEMBRE 2014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</si>
</sst>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4D4D4D"/>
      <name val="Arial"/>
      <family val="2"/>
    </font>
    <font>
      <b/>
      <sz val="12"/>
      <color rgb="FF4D4D4D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4D4D4D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1"/>
      <color rgb="FF4D4D4D"/>
      <name val="Arial"/>
      <family val="2"/>
    </font>
    <font>
      <sz val="9"/>
      <name val="Arial"/>
      <family val="2"/>
    </font>
    <font>
      <sz val="9"/>
      <color rgb="FF4D4D4D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Protection="0">
      <alignment wrapText="1"/>
    </xf>
  </cellStyleXfs>
  <cellXfs count="153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5" fillId="0" borderId="0" xfId="1" applyFont="1" applyFill="1" applyBorder="1"/>
    <xf numFmtId="0" fontId="3" fillId="2" borderId="0" xfId="0" applyFont="1" applyFill="1" applyBorder="1"/>
    <xf numFmtId="43" fontId="3" fillId="2" borderId="0" xfId="1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9" fillId="0" borderId="0" xfId="0" applyFont="1" applyFill="1" applyBorder="1"/>
    <xf numFmtId="43" fontId="8" fillId="0" borderId="0" xfId="1" applyFont="1" applyFill="1" applyBorder="1"/>
    <xf numFmtId="0" fontId="10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/>
    <xf numFmtId="43" fontId="7" fillId="0" borderId="0" xfId="1" applyFont="1" applyFill="1" applyBorder="1"/>
    <xf numFmtId="43" fontId="9" fillId="0" borderId="0" xfId="1" applyFont="1" applyFill="1" applyBorder="1"/>
    <xf numFmtId="0" fontId="11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Font="1" applyFill="1" applyBorder="1"/>
    <xf numFmtId="43" fontId="4" fillId="0" borderId="0" xfId="1" applyFont="1" applyFill="1" applyBorder="1"/>
    <xf numFmtId="43" fontId="6" fillId="0" borderId="0" xfId="1" applyFont="1" applyFill="1" applyBorder="1"/>
    <xf numFmtId="0" fontId="1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0" fontId="9" fillId="2" borderId="0" xfId="0" applyFont="1" applyFill="1" applyBorder="1"/>
    <xf numFmtId="43" fontId="4" fillId="0" borderId="0" xfId="1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43" fontId="4" fillId="3" borderId="0" xfId="1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Font="1" applyFill="1" applyBorder="1" applyAlignment="1"/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11" fillId="3" borderId="0" xfId="0" applyNumberFormat="1" applyFont="1" applyFill="1" applyBorder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horizontal="left" vertical="top" wrapText="1" readingOrder="1"/>
    </xf>
    <xf numFmtId="0" fontId="9" fillId="3" borderId="0" xfId="0" applyFont="1" applyFill="1" applyBorder="1"/>
    <xf numFmtId="43" fontId="9" fillId="3" borderId="0" xfId="1" applyFont="1" applyFill="1" applyBorder="1"/>
    <xf numFmtId="165" fontId="7" fillId="0" borderId="0" xfId="3" applyFont="1" applyAlignment="1">
      <alignment horizontal="center"/>
    </xf>
    <xf numFmtId="165" fontId="9" fillId="0" borderId="0" xfId="3" applyFont="1"/>
    <xf numFmtId="165" fontId="7" fillId="0" borderId="0" xfId="3" applyFont="1"/>
    <xf numFmtId="43" fontId="9" fillId="0" borderId="0" xfId="0" applyNumberFormat="1" applyFont="1" applyFill="1" applyBorder="1"/>
    <xf numFmtId="43" fontId="7" fillId="0" borderId="0" xfId="0" applyNumberFormat="1" applyFont="1" applyFill="1" applyBorder="1"/>
    <xf numFmtId="9" fontId="9" fillId="0" borderId="0" xfId="2" applyFont="1" applyFill="1" applyBorder="1"/>
    <xf numFmtId="9" fontId="9" fillId="0" borderId="0" xfId="0" applyNumberFormat="1" applyFont="1" applyFill="1" applyBorder="1"/>
    <xf numFmtId="0" fontId="9" fillId="0" borderId="0" xfId="5" applyFont="1">
      <alignment wrapText="1"/>
    </xf>
    <xf numFmtId="0" fontId="9" fillId="0" borderId="0" xfId="4" applyBorder="1" applyAlignment="1">
      <alignment horizontal="left"/>
    </xf>
    <xf numFmtId="0" fontId="9" fillId="0" borderId="0" xfId="4" applyFont="1" applyBorder="1"/>
    <xf numFmtId="165" fontId="9" fillId="0" borderId="0" xfId="3" applyFont="1" applyBorder="1"/>
    <xf numFmtId="0" fontId="6" fillId="0" borderId="0" xfId="4" applyFont="1" applyAlignment="1">
      <alignment horizontal="center"/>
    </xf>
    <xf numFmtId="0" fontId="9" fillId="0" borderId="0" xfId="4" applyBorder="1"/>
    <xf numFmtId="0" fontId="4" fillId="0" borderId="0" xfId="4" applyFont="1" applyBorder="1" applyAlignment="1">
      <alignment horizontal="center" wrapText="1"/>
    </xf>
    <xf numFmtId="0" fontId="4" fillId="0" borderId="0" xfId="4" applyFont="1" applyBorder="1" applyAlignment="1">
      <alignment horizontal="center"/>
    </xf>
    <xf numFmtId="0" fontId="18" fillId="0" borderId="0" xfId="4" applyFont="1" applyBorder="1" applyAlignment="1">
      <alignment wrapText="1"/>
    </xf>
    <xf numFmtId="0" fontId="18" fillId="0" borderId="0" xfId="4" applyFont="1" applyBorder="1"/>
    <xf numFmtId="4" fontId="20" fillId="0" borderId="0" xfId="4" applyNumberFormat="1" applyFont="1" applyBorder="1"/>
    <xf numFmtId="0" fontId="18" fillId="0" borderId="0" xfId="5" applyFont="1">
      <alignment wrapText="1"/>
    </xf>
    <xf numFmtId="0" fontId="20" fillId="0" borderId="0" xfId="4" applyFont="1" applyBorder="1"/>
    <xf numFmtId="4" fontId="18" fillId="0" borderId="0" xfId="4" applyNumberFormat="1" applyFont="1" applyBorder="1"/>
    <xf numFmtId="4" fontId="20" fillId="0" borderId="4" xfId="4" applyNumberFormat="1" applyFont="1" applyBorder="1"/>
    <xf numFmtId="0" fontId="4" fillId="0" borderId="0" xfId="4" applyFont="1" applyBorder="1"/>
    <xf numFmtId="4" fontId="4" fillId="0" borderId="0" xfId="4" applyNumberFormat="1" applyFont="1" applyBorder="1"/>
    <xf numFmtId="43" fontId="19" fillId="0" borderId="0" xfId="1" applyFont="1" applyFill="1" applyBorder="1"/>
    <xf numFmtId="43" fontId="18" fillId="0" borderId="0" xfId="1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43" fontId="0" fillId="0" borderId="0" xfId="1" applyFont="1"/>
    <xf numFmtId="43" fontId="4" fillId="3" borderId="0" xfId="1" applyFont="1" applyFill="1" applyBorder="1" applyAlignment="1">
      <alignment horizontal="center"/>
    </xf>
    <xf numFmtId="0" fontId="7" fillId="3" borderId="0" xfId="0" applyFont="1" applyFill="1" applyBorder="1"/>
    <xf numFmtId="0" fontId="5" fillId="0" borderId="0" xfId="0" applyFont="1" applyFill="1" applyBorder="1"/>
    <xf numFmtId="0" fontId="1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8" fontId="0" fillId="0" borderId="0" xfId="0" applyNumberFormat="1"/>
    <xf numFmtId="0" fontId="21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horizontal="left" vertical="top" wrapText="1" readingOrder="1"/>
    </xf>
    <xf numFmtId="0" fontId="22" fillId="0" borderId="0" xfId="0" applyFont="1" applyFill="1" applyBorder="1"/>
    <xf numFmtId="0" fontId="23" fillId="0" borderId="0" xfId="0" applyNumberFormat="1" applyFont="1" applyFill="1" applyBorder="1" applyAlignment="1">
      <alignment horizontal="left" vertical="top" wrapText="1" readingOrder="1"/>
    </xf>
    <xf numFmtId="0" fontId="23" fillId="0" borderId="0" xfId="0" applyNumberFormat="1" applyFont="1" applyFill="1" applyBorder="1" applyAlignment="1">
      <alignment vertical="top" wrapText="1" readingOrder="1"/>
    </xf>
    <xf numFmtId="0" fontId="22" fillId="0" borderId="0" xfId="0" applyNumberFormat="1" applyFont="1" applyFill="1" applyBorder="1" applyAlignment="1">
      <alignment vertical="top" wrapText="1"/>
    </xf>
    <xf numFmtId="43" fontId="22" fillId="0" borderId="0" xfId="1" applyFont="1" applyFill="1" applyBorder="1"/>
    <xf numFmtId="43" fontId="24" fillId="0" borderId="0" xfId="1" applyFont="1"/>
    <xf numFmtId="43" fontId="0" fillId="0" borderId="0" xfId="0" applyNumberFormat="1"/>
    <xf numFmtId="43" fontId="7" fillId="3" borderId="0" xfId="1" applyFont="1" applyFill="1" applyBorder="1"/>
    <xf numFmtId="43" fontId="2" fillId="0" borderId="0" xfId="1" applyFont="1"/>
    <xf numFmtId="43" fontId="3" fillId="0" borderId="0" xfId="0" applyNumberFormat="1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vertical="top" wrapText="1" readingOrder="1"/>
    </xf>
    <xf numFmtId="43" fontId="0" fillId="0" borderId="2" xfId="1" applyFont="1" applyBorder="1"/>
    <xf numFmtId="43" fontId="0" fillId="0" borderId="0" xfId="1" applyFont="1" applyFill="1"/>
    <xf numFmtId="43" fontId="25" fillId="0" borderId="0" xfId="1" applyFont="1"/>
    <xf numFmtId="43" fontId="26" fillId="0" borderId="2" xfId="1" applyFont="1" applyBorder="1"/>
    <xf numFmtId="0" fontId="4" fillId="3" borderId="0" xfId="1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/>
    <xf numFmtId="8" fontId="0" fillId="0" borderId="0" xfId="0" applyNumberFormat="1" applyFill="1"/>
    <xf numFmtId="0" fontId="5" fillId="0" borderId="0" xfId="0" applyFont="1" applyFill="1" applyBorder="1" applyAlignment="1"/>
    <xf numFmtId="8" fontId="27" fillId="0" borderId="0" xfId="0" applyNumberFormat="1" applyFont="1" applyFill="1"/>
    <xf numFmtId="0" fontId="18" fillId="0" borderId="0" xfId="5" applyFont="1" applyAlignment="1">
      <alignment horizontal="left" wrapText="1"/>
    </xf>
    <xf numFmtId="0" fontId="4" fillId="0" borderId="0" xfId="5" applyFont="1" applyAlignment="1">
      <alignment horizontal="center" wrapText="1"/>
    </xf>
    <xf numFmtId="0" fontId="4" fillId="0" borderId="0" xfId="4" applyFont="1" applyAlignment="1">
      <alignment horizontal="center"/>
    </xf>
    <xf numFmtId="0" fontId="4" fillId="0" borderId="0" xfId="4" applyFont="1" applyBorder="1" applyAlignment="1">
      <alignment horizontal="center"/>
    </xf>
    <xf numFmtId="0" fontId="18" fillId="0" borderId="0" xfId="4" applyFont="1" applyBorder="1" applyAlignment="1">
      <alignment horizontal="left" wrapText="1"/>
    </xf>
    <xf numFmtId="0" fontId="20" fillId="0" borderId="0" xfId="5" applyFont="1" applyAlignment="1">
      <alignment horizontal="center" wrapText="1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11" fillId="3" borderId="0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9" fillId="0" borderId="0" xfId="0" applyNumberFormat="1" applyFont="1" applyFill="1" applyBorder="1" applyAlignment="1">
      <alignment vertical="top" wrapText="1" readingOrder="1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5" fillId="3" borderId="0" xfId="0" applyFont="1" applyFill="1" applyBorder="1" applyAlignment="1">
      <alignment wrapText="1"/>
    </xf>
    <xf numFmtId="0" fontId="16" fillId="3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600"/>
            </a:pPr>
            <a:r>
              <a:rPr lang="en-US" sz="3600"/>
              <a:t>Ejecución Presupuestaria</a:t>
            </a:r>
            <a:r>
              <a:rPr lang="en-US" sz="3600" baseline="0"/>
              <a:t> Diciembre 2014</a:t>
            </a:r>
            <a:endParaRPr lang="en-US" sz="3600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1"/>
          <c:order val="1"/>
          <c:cat>
            <c:strRef>
              <c:f>EJECUCION!$R$114:$R$116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EJECUCION!$T$114:$T$116</c:f>
              <c:numCache>
                <c:formatCode>0%</c:formatCode>
                <c:ptCount val="3"/>
                <c:pt idx="0">
                  <c:v>0.70758081314372911</c:v>
                </c:pt>
                <c:pt idx="1">
                  <c:v>0.27155736446628137</c:v>
                </c:pt>
                <c:pt idx="2">
                  <c:v>2.0861822389989581E-2</c:v>
                </c:pt>
              </c:numCache>
            </c:numRef>
          </c:val>
        </c:ser>
        <c:ser>
          <c:idx val="0"/>
          <c:order val="0"/>
          <c:cat>
            <c:strRef>
              <c:f>EJECUCION!$R$114:$R$116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EJECUCION!$T$114:$T$116</c:f>
              <c:numCache>
                <c:formatCode>0%</c:formatCode>
                <c:ptCount val="3"/>
                <c:pt idx="0">
                  <c:v>0.70758081314372911</c:v>
                </c:pt>
                <c:pt idx="1">
                  <c:v>0.27155736446628137</c:v>
                </c:pt>
                <c:pt idx="2">
                  <c:v>2.0861822389989581E-2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955" r="0.7500000000000095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6422" y="1100301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571500" y="1238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771351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5381625" y="104775"/>
          <a:ext cx="1135968" cy="7238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0</xdr:row>
      <xdr:rowOff>47625</xdr:rowOff>
    </xdr:from>
    <xdr:to>
      <xdr:col>4</xdr:col>
      <xdr:colOff>390527</xdr:colOff>
      <xdr:row>4</xdr:row>
      <xdr:rowOff>142875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47675" y="476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9</xdr:col>
      <xdr:colOff>1657350</xdr:colOff>
      <xdr:row>0</xdr:row>
      <xdr:rowOff>85725</xdr:rowOff>
    </xdr:from>
    <xdr:to>
      <xdr:col>13</xdr:col>
      <xdr:colOff>609600</xdr:colOff>
      <xdr:row>4</xdr:row>
      <xdr:rowOff>175259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496050" y="85725"/>
          <a:ext cx="942975" cy="813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opLeftCell="A10" workbookViewId="0">
      <selection activeCell="G24" sqref="G24"/>
    </sheetView>
  </sheetViews>
  <sheetFormatPr defaultColWidth="11.42578125" defaultRowHeight="12.75"/>
  <cols>
    <col min="1" max="1" width="7.85546875" style="52" customWidth="1"/>
    <col min="2" max="2" width="8.5703125" style="52" customWidth="1"/>
    <col min="3" max="3" width="9.85546875" style="52" customWidth="1"/>
    <col min="4" max="4" width="21.140625" style="52" customWidth="1"/>
    <col min="5" max="5" width="18.140625" style="46" customWidth="1"/>
    <col min="6" max="6" width="4.85546875" style="46" customWidth="1"/>
    <col min="7" max="7" width="29.5703125" style="46" bestFit="1" customWidth="1"/>
    <col min="8" max="8" width="14" style="46" customWidth="1"/>
    <col min="9" max="9" width="41.42578125" style="46" customWidth="1"/>
    <col min="10" max="10" width="18.140625" style="46" customWidth="1"/>
    <col min="11" max="11" width="13.85546875" style="52" bestFit="1" customWidth="1"/>
    <col min="12" max="12" width="17.85546875" style="52" bestFit="1" customWidth="1"/>
    <col min="13" max="13" width="11.42578125" style="52"/>
    <col min="14" max="14" width="11.5703125" style="52" bestFit="1" customWidth="1"/>
    <col min="15" max="20" width="11.42578125" style="52"/>
    <col min="21" max="39" width="0" style="52" hidden="1" customWidth="1"/>
    <col min="40" max="16384" width="11.42578125" style="52"/>
  </cols>
  <sheetData>
    <row r="7" spans="1:39" ht="18.75">
      <c r="A7" s="121" t="s">
        <v>111</v>
      </c>
      <c r="B7" s="121"/>
      <c r="C7" s="121"/>
      <c r="D7" s="121"/>
      <c r="E7" s="121"/>
      <c r="F7" s="121"/>
      <c r="G7" s="121"/>
      <c r="H7" s="121"/>
    </row>
    <row r="8" spans="1:39" ht="15">
      <c r="A8" s="122"/>
      <c r="B8" s="122"/>
      <c r="C8" s="122"/>
      <c r="D8" s="122"/>
      <c r="E8" s="122"/>
      <c r="F8" s="122"/>
    </row>
    <row r="9" spans="1:39" ht="15.75">
      <c r="A9" s="117" t="s">
        <v>112</v>
      </c>
      <c r="B9" s="117"/>
      <c r="C9" s="117"/>
      <c r="D9" s="117"/>
      <c r="E9" s="117"/>
      <c r="F9" s="117"/>
      <c r="G9" s="117"/>
    </row>
    <row r="10" spans="1:39" ht="15.75">
      <c r="A10" s="117" t="s">
        <v>171</v>
      </c>
      <c r="B10" s="117"/>
      <c r="C10" s="117"/>
      <c r="D10" s="117"/>
      <c r="E10" s="117"/>
      <c r="F10" s="117"/>
      <c r="G10" s="117"/>
    </row>
    <row r="11" spans="1:39" ht="15.75">
      <c r="A11" s="117" t="s">
        <v>113</v>
      </c>
      <c r="B11" s="117"/>
      <c r="C11" s="117"/>
      <c r="D11" s="117"/>
      <c r="E11" s="117"/>
      <c r="F11" s="117"/>
      <c r="G11" s="117"/>
    </row>
    <row r="12" spans="1:39">
      <c r="A12" s="53"/>
      <c r="B12" s="53"/>
      <c r="C12" s="53"/>
      <c r="D12" s="54"/>
      <c r="E12" s="55"/>
      <c r="F12" s="55"/>
      <c r="G12" s="55"/>
    </row>
    <row r="14" spans="1:39" s="46" customFormat="1" ht="15.75">
      <c r="A14" s="117" t="s">
        <v>114</v>
      </c>
      <c r="B14" s="117"/>
      <c r="C14" s="117"/>
      <c r="D14" s="117"/>
      <c r="E14" s="117"/>
      <c r="F14" s="117"/>
      <c r="G14" s="117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</row>
    <row r="15" spans="1:39" s="46" customFormat="1" ht="15.75">
      <c r="A15" s="117"/>
      <c r="B15" s="117"/>
      <c r="C15" s="117"/>
      <c r="D15" s="117"/>
      <c r="E15" s="117"/>
      <c r="F15" s="117"/>
      <c r="G15" s="117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</row>
    <row r="16" spans="1:39" s="46" customFormat="1" ht="15">
      <c r="A16" s="52"/>
      <c r="B16" s="52"/>
      <c r="C16" s="52"/>
      <c r="D16" s="56"/>
      <c r="E16" s="56"/>
      <c r="F16" s="56"/>
      <c r="G16" s="56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</row>
    <row r="17" spans="1:39" s="46" customFormat="1">
      <c r="A17" s="52"/>
      <c r="B17" s="52"/>
      <c r="C17" s="52"/>
      <c r="D17" s="57"/>
      <c r="E17" s="57"/>
      <c r="F17" s="57"/>
      <c r="G17" s="57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</row>
    <row r="18" spans="1:39" s="46" customFormat="1" ht="15.75">
      <c r="A18" s="118" t="s">
        <v>115</v>
      </c>
      <c r="B18" s="118"/>
      <c r="C18" s="118"/>
      <c r="D18" s="118"/>
      <c r="E18" s="58"/>
      <c r="F18" s="58"/>
      <c r="G18" s="59" t="s">
        <v>116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</row>
    <row r="19" spans="1:39" s="46" customFormat="1" ht="18">
      <c r="A19" s="119" t="s">
        <v>170</v>
      </c>
      <c r="B19" s="119"/>
      <c r="C19" s="119"/>
      <c r="D19" s="119"/>
      <c r="E19" s="60"/>
      <c r="F19" s="60"/>
      <c r="G19" s="69">
        <v>10031397.370000012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</row>
    <row r="20" spans="1:39" s="46" customFormat="1" ht="18.75">
      <c r="A20" s="119" t="s">
        <v>117</v>
      </c>
      <c r="B20" s="119"/>
      <c r="C20" s="119"/>
      <c r="D20" s="119"/>
      <c r="E20" s="60"/>
      <c r="F20" s="61"/>
      <c r="G20" s="104">
        <v>7713903.71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</row>
    <row r="21" spans="1:39" s="46" customFormat="1" ht="18">
      <c r="A21" s="120" t="s">
        <v>118</v>
      </c>
      <c r="B21" s="120"/>
      <c r="C21" s="120"/>
      <c r="D21" s="120"/>
      <c r="E21" s="61"/>
      <c r="F21" s="61"/>
      <c r="G21" s="62">
        <f>SUM(G19:G20)</f>
        <v>17745301.080000013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</row>
    <row r="22" spans="1:39" s="46" customFormat="1" ht="30" customHeight="1">
      <c r="A22" s="63"/>
      <c r="B22" s="63"/>
      <c r="C22" s="63"/>
      <c r="D22" s="64"/>
      <c r="E22" s="61"/>
      <c r="F22" s="61"/>
      <c r="G22" s="61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</row>
    <row r="23" spans="1:39" s="46" customFormat="1" ht="18">
      <c r="A23" s="120" t="s">
        <v>119</v>
      </c>
      <c r="B23" s="120"/>
      <c r="C23" s="63"/>
      <c r="D23" s="61"/>
      <c r="E23" s="61"/>
      <c r="F23" s="61"/>
      <c r="G23" s="61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</row>
    <row r="24" spans="1:39" s="46" customFormat="1" ht="18">
      <c r="A24" s="115" t="s">
        <v>120</v>
      </c>
      <c r="B24" s="115"/>
      <c r="C24" s="115"/>
      <c r="D24" s="115"/>
      <c r="E24" s="61"/>
      <c r="F24" s="65"/>
      <c r="G24" s="70">
        <v>14078288.540000001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</row>
    <row r="25" spans="1:39" s="46" customFormat="1" ht="18.75" thickBot="1">
      <c r="A25" s="116" t="s">
        <v>172</v>
      </c>
      <c r="B25" s="116"/>
      <c r="C25" s="116"/>
      <c r="D25" s="116"/>
      <c r="E25" s="65"/>
      <c r="F25" s="64"/>
      <c r="G25" s="66">
        <f>G21-G24</f>
        <v>3667012.5400000121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</row>
    <row r="26" spans="1:39" s="46" customFormat="1" ht="30" customHeight="1" thickTop="1">
      <c r="A26" s="116"/>
      <c r="B26" s="116"/>
      <c r="C26" s="116"/>
      <c r="D26" s="67"/>
      <c r="E26" s="64"/>
      <c r="F26" s="67"/>
      <c r="G26" s="68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</row>
    <row r="27" spans="1:39" s="46" customFormat="1" ht="15.75">
      <c r="A27" s="52"/>
      <c r="B27" s="52"/>
      <c r="C27" s="52"/>
      <c r="D27" s="52"/>
      <c r="E27" s="67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AC132"/>
  <sheetViews>
    <sheetView tabSelected="1" workbookViewId="0">
      <selection activeCell="Q12" sqref="Q12"/>
    </sheetView>
  </sheetViews>
  <sheetFormatPr defaultRowHeight="14.25"/>
  <cols>
    <col min="1" max="1" width="2.85546875" style="1" customWidth="1"/>
    <col min="2" max="2" width="7.85546875" style="1" bestFit="1" customWidth="1"/>
    <col min="3" max="3" width="8.28515625" style="1" bestFit="1" customWidth="1"/>
    <col min="4" max="4" width="11.7109375" style="1" customWidth="1"/>
    <col min="5" max="5" width="9.28515625" style="1" bestFit="1" customWidth="1"/>
    <col min="6" max="7" width="0.140625" style="1" customWidth="1"/>
    <col min="8" max="8" width="37.7109375" style="1" bestFit="1" customWidth="1"/>
    <col min="9" max="9" width="0" style="1" hidden="1" customWidth="1"/>
    <col min="10" max="10" width="29.85546875" style="1" customWidth="1"/>
    <col min="11" max="11" width="0" style="1" hidden="1" customWidth="1"/>
    <col min="12" max="12" width="17.28515625" style="1" hidden="1" customWidth="1"/>
    <col min="13" max="13" width="0" style="1" hidden="1" customWidth="1"/>
    <col min="14" max="14" width="18.5703125" style="2" customWidth="1"/>
    <col min="15" max="15" width="17.5703125" style="2" bestFit="1" customWidth="1"/>
    <col min="16" max="16" width="18.28515625" style="1" bestFit="1" customWidth="1"/>
    <col min="17" max="17" width="10.85546875" style="1" bestFit="1" customWidth="1"/>
    <col min="18" max="18" width="44.7109375" style="1" bestFit="1" customWidth="1"/>
    <col min="19" max="19" width="14" style="1" bestFit="1" customWidth="1"/>
    <col min="20" max="16384" width="9.140625" style="1"/>
  </cols>
  <sheetData>
    <row r="6" spans="1:16" ht="15.75">
      <c r="A6" s="131" t="s">
        <v>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3"/>
      <c r="P6" s="4"/>
    </row>
    <row r="7" spans="1:16" s="12" customFormat="1" ht="15.75">
      <c r="A7" s="131" t="s">
        <v>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3"/>
      <c r="P7" s="4"/>
    </row>
    <row r="8" spans="1:16" s="12" customFormat="1" ht="15.75">
      <c r="A8" s="131" t="s">
        <v>147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3"/>
      <c r="P8" s="4"/>
    </row>
    <row r="9" spans="1:16" s="12" customFormat="1" ht="16.5" thickBot="1">
      <c r="A9" s="132" t="s">
        <v>2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1"/>
      <c r="O9" s="3"/>
      <c r="P9" s="4"/>
    </row>
    <row r="10" spans="1:16" s="15" customFormat="1" ht="15.75" thickTop="1">
      <c r="A10" s="133" t="s">
        <v>173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"/>
      <c r="L10" s="13"/>
      <c r="M10" s="14"/>
      <c r="N10" s="16"/>
      <c r="O10" s="90">
        <v>10031397.370000012</v>
      </c>
    </row>
    <row r="11" spans="1:16" s="15" customFormat="1" ht="15">
      <c r="A11" s="133" t="s">
        <v>148</v>
      </c>
      <c r="B11" s="133"/>
      <c r="C11" s="133"/>
      <c r="D11" s="133"/>
      <c r="E11" s="133"/>
      <c r="F11" s="133"/>
      <c r="G11" s="133"/>
      <c r="H11" s="133"/>
      <c r="I11" s="13"/>
      <c r="J11" s="13"/>
      <c r="K11" s="13"/>
      <c r="L11" s="13"/>
      <c r="M11" s="13"/>
      <c r="N11" s="16"/>
      <c r="O11" s="101">
        <v>7713903.71</v>
      </c>
    </row>
    <row r="12" spans="1:16" ht="15.75">
      <c r="A12" s="134" t="s">
        <v>3</v>
      </c>
      <c r="B12" s="134"/>
      <c r="C12" s="134"/>
      <c r="D12" s="134"/>
      <c r="E12" s="134"/>
      <c r="F12" s="134"/>
      <c r="G12" s="134"/>
      <c r="H12" s="5"/>
      <c r="I12" s="5"/>
      <c r="J12" s="5"/>
      <c r="K12" s="5"/>
      <c r="L12" s="5"/>
      <c r="M12" s="5"/>
      <c r="N12" s="6"/>
      <c r="O12" s="6">
        <f>SUM(O10:O11)</f>
        <v>17745301.080000013</v>
      </c>
    </row>
    <row r="13" spans="1:16" ht="15.75">
      <c r="A13" s="7"/>
      <c r="B13" s="7"/>
      <c r="C13" s="7"/>
      <c r="D13" s="7"/>
      <c r="E13" s="7"/>
      <c r="F13" s="7"/>
      <c r="G13" s="7"/>
      <c r="H13" s="5"/>
      <c r="I13" s="5"/>
      <c r="J13" s="5"/>
      <c r="K13" s="5"/>
      <c r="L13" s="5"/>
      <c r="M13" s="5"/>
      <c r="N13" s="6"/>
      <c r="O13" s="29"/>
    </row>
    <row r="14" spans="1:16" ht="15.75">
      <c r="A14" s="30"/>
      <c r="B14" s="30"/>
      <c r="C14" s="30"/>
      <c r="D14" s="30"/>
      <c r="E14" s="30"/>
      <c r="F14" s="7"/>
      <c r="G14" s="7"/>
      <c r="H14" s="31"/>
      <c r="I14" s="31"/>
      <c r="J14" s="31"/>
      <c r="K14" s="5"/>
      <c r="L14" s="5"/>
      <c r="M14" s="5"/>
      <c r="N14" s="74"/>
      <c r="O14" s="29"/>
    </row>
    <row r="15" spans="1:16" ht="15.75">
      <c r="A15" s="30"/>
      <c r="B15" s="30"/>
      <c r="C15" s="30"/>
      <c r="D15" s="30"/>
      <c r="E15" s="30"/>
      <c r="F15" s="7"/>
      <c r="G15" s="7"/>
      <c r="H15" s="138" t="s">
        <v>96</v>
      </c>
      <c r="I15" s="139"/>
      <c r="J15" s="139"/>
      <c r="K15" s="140"/>
      <c r="L15" s="140"/>
      <c r="M15" s="5"/>
      <c r="N15" s="105">
        <v>2014</v>
      </c>
      <c r="O15" s="6"/>
    </row>
    <row r="16" spans="1:16" ht="15.75">
      <c r="A16" s="31" t="s">
        <v>92</v>
      </c>
      <c r="B16" s="31" t="s">
        <v>93</v>
      </c>
      <c r="C16" s="31" t="s">
        <v>91</v>
      </c>
      <c r="D16" s="31" t="s">
        <v>94</v>
      </c>
      <c r="E16" s="31" t="s">
        <v>95</v>
      </c>
      <c r="F16" s="7"/>
      <c r="G16" s="7"/>
      <c r="H16" s="138" t="s">
        <v>97</v>
      </c>
      <c r="I16" s="139"/>
      <c r="J16" s="139"/>
      <c r="K16" s="140"/>
      <c r="L16" s="140"/>
      <c r="M16" s="5"/>
      <c r="N16" s="74"/>
      <c r="O16" s="6"/>
      <c r="P16" s="93"/>
    </row>
    <row r="17" spans="1:19" s="12" customFormat="1" ht="15.75">
      <c r="A17" s="21">
        <v>2</v>
      </c>
      <c r="B17" s="22"/>
      <c r="C17" s="22"/>
      <c r="D17" s="22"/>
      <c r="E17" s="22" t="s">
        <v>4</v>
      </c>
      <c r="F17" s="135"/>
      <c r="G17" s="136"/>
      <c r="H17" s="137"/>
      <c r="I17" s="137"/>
      <c r="J17" s="137"/>
      <c r="K17" s="137"/>
      <c r="L17" s="137"/>
      <c r="M17" s="22"/>
      <c r="N17" s="23"/>
      <c r="O17" s="24"/>
      <c r="P17" s="24"/>
    </row>
    <row r="18" spans="1:19" s="15" customFormat="1" ht="15.75">
      <c r="A18" s="32"/>
      <c r="B18" s="33">
        <v>2.1</v>
      </c>
      <c r="C18" s="32"/>
      <c r="D18" s="32"/>
      <c r="E18" s="32"/>
      <c r="F18" s="135"/>
      <c r="G18" s="128" t="s">
        <v>5</v>
      </c>
      <c r="H18" s="129"/>
      <c r="I18" s="129"/>
      <c r="J18" s="129"/>
      <c r="K18" s="129"/>
      <c r="L18" s="129"/>
      <c r="M18" s="32"/>
      <c r="N18" s="34">
        <f>+N19+N30+N27+N24</f>
        <v>10037039.58</v>
      </c>
      <c r="O18" s="20"/>
      <c r="P18" s="48"/>
    </row>
    <row r="19" spans="1:19" s="15" customFormat="1" ht="12.75">
      <c r="A19" s="18"/>
      <c r="B19" s="18"/>
      <c r="C19" s="25" t="s">
        <v>6</v>
      </c>
      <c r="D19" s="18"/>
      <c r="E19" s="18"/>
      <c r="F19" s="135"/>
      <c r="G19" s="124" t="s">
        <v>7</v>
      </c>
      <c r="H19" s="125"/>
      <c r="I19" s="125"/>
      <c r="J19" s="125"/>
      <c r="K19" s="125"/>
      <c r="L19" s="125"/>
      <c r="M19" s="18"/>
      <c r="N19" s="19">
        <f>+N20+N22</f>
        <v>7386561.1600000001</v>
      </c>
      <c r="O19" s="20"/>
    </row>
    <row r="20" spans="1:19" s="15" customFormat="1" ht="12.75">
      <c r="D20" s="35" t="s">
        <v>8</v>
      </c>
      <c r="F20" s="135"/>
      <c r="G20" s="126" t="s">
        <v>9</v>
      </c>
      <c r="H20" s="127"/>
      <c r="I20" s="127"/>
      <c r="J20" s="127"/>
      <c r="K20" s="127"/>
      <c r="L20" s="127"/>
      <c r="N20" s="20">
        <f>N21</f>
        <v>7136561.1600000001</v>
      </c>
      <c r="O20" s="20"/>
    </row>
    <row r="21" spans="1:19" s="15" customFormat="1" ht="15">
      <c r="E21" s="35" t="s">
        <v>10</v>
      </c>
      <c r="F21" s="135"/>
      <c r="G21" s="126" t="s">
        <v>11</v>
      </c>
      <c r="H21" s="127"/>
      <c r="I21" s="127"/>
      <c r="J21" s="127"/>
      <c r="K21" s="127"/>
      <c r="L21" s="127"/>
      <c r="N21" s="20">
        <f>7076561.16+60000</f>
        <v>7136561.1600000001</v>
      </c>
      <c r="O21" s="73"/>
    </row>
    <row r="22" spans="1:19" s="15" customFormat="1" ht="12.75">
      <c r="D22" s="15" t="s">
        <v>12</v>
      </c>
      <c r="E22" s="36"/>
      <c r="G22" s="126" t="s">
        <v>13</v>
      </c>
      <c r="H22" s="127"/>
      <c r="I22" s="127"/>
      <c r="J22" s="127"/>
      <c r="K22" s="127"/>
      <c r="L22" s="127"/>
      <c r="N22" s="20">
        <f>N23</f>
        <v>250000</v>
      </c>
      <c r="O22" s="20"/>
    </row>
    <row r="23" spans="1:19" s="15" customFormat="1" ht="12.75">
      <c r="E23" s="36" t="s">
        <v>14</v>
      </c>
      <c r="G23" s="126" t="s">
        <v>15</v>
      </c>
      <c r="H23" s="127"/>
      <c r="I23" s="127"/>
      <c r="J23" s="127"/>
      <c r="K23" s="127"/>
      <c r="L23" s="127"/>
      <c r="N23" s="20">
        <v>250000</v>
      </c>
      <c r="O23" s="20"/>
    </row>
    <row r="24" spans="1:19" s="111" customFormat="1" ht="15" customHeight="1">
      <c r="C24" s="108" t="s">
        <v>157</v>
      </c>
      <c r="E24" s="113"/>
      <c r="F24" s="81"/>
      <c r="G24" s="124" t="s">
        <v>158</v>
      </c>
      <c r="H24" s="125"/>
      <c r="I24" s="125"/>
      <c r="J24" s="82"/>
      <c r="K24" s="82"/>
      <c r="M24" s="9">
        <v>44250</v>
      </c>
      <c r="N24" s="19">
        <f>N25</f>
        <v>88500</v>
      </c>
      <c r="O24" s="9"/>
    </row>
    <row r="25" spans="1:19" s="15" customFormat="1" ht="12.75">
      <c r="D25" s="15" t="s">
        <v>159</v>
      </c>
      <c r="E25" s="36"/>
      <c r="F25" s="106"/>
      <c r="G25" s="123" t="s">
        <v>160</v>
      </c>
      <c r="H25" s="123"/>
      <c r="I25" s="123"/>
      <c r="J25" s="107"/>
      <c r="K25" s="107"/>
      <c r="M25" s="20">
        <v>44250</v>
      </c>
      <c r="N25" s="20">
        <f>N26</f>
        <v>88500</v>
      </c>
      <c r="O25" s="20"/>
    </row>
    <row r="26" spans="1:19" s="15" customFormat="1" ht="15">
      <c r="E26" s="36" t="s">
        <v>161</v>
      </c>
      <c r="F26" s="106"/>
      <c r="G26" s="123" t="s">
        <v>162</v>
      </c>
      <c r="H26" s="123"/>
      <c r="I26" s="123"/>
      <c r="J26" s="107"/>
      <c r="K26" s="107"/>
      <c r="M26" s="20">
        <v>44250</v>
      </c>
      <c r="N26" s="73">
        <v>88500</v>
      </c>
      <c r="O26" s="20"/>
    </row>
    <row r="27" spans="1:19" s="15" customFormat="1" ht="12.75">
      <c r="C27" s="15" t="s">
        <v>151</v>
      </c>
      <c r="E27" s="36"/>
      <c r="F27" s="106"/>
      <c r="G27" s="109" t="s">
        <v>152</v>
      </c>
      <c r="H27" s="124" t="s">
        <v>153</v>
      </c>
      <c r="I27" s="125"/>
      <c r="J27" s="125"/>
      <c r="K27" s="125"/>
      <c r="L27" s="125"/>
      <c r="M27" s="125"/>
      <c r="N27" s="19">
        <f>N28</f>
        <v>1500000</v>
      </c>
      <c r="O27" s="20"/>
    </row>
    <row r="28" spans="1:19" s="15" customFormat="1" ht="15">
      <c r="D28" s="15" t="s">
        <v>154</v>
      </c>
      <c r="E28" s="36"/>
      <c r="F28" s="106"/>
      <c r="G28" s="109"/>
      <c r="H28" s="109" t="s">
        <v>155</v>
      </c>
      <c r="I28" s="109"/>
      <c r="J28" s="107"/>
      <c r="K28" s="107"/>
      <c r="M28" s="20"/>
      <c r="N28" s="73">
        <f>N29</f>
        <v>1500000</v>
      </c>
      <c r="O28" s="20"/>
    </row>
    <row r="29" spans="1:19" s="15" customFormat="1" ht="15">
      <c r="E29" s="15" t="s">
        <v>154</v>
      </c>
      <c r="F29" s="106"/>
      <c r="G29" s="109"/>
      <c r="H29" s="109" t="s">
        <v>156</v>
      </c>
      <c r="I29" s="109"/>
      <c r="J29" s="107"/>
      <c r="K29" s="107"/>
      <c r="M29" s="20"/>
      <c r="N29" s="73">
        <v>1500000</v>
      </c>
      <c r="O29" s="20"/>
    </row>
    <row r="30" spans="1:19" s="28" customFormat="1" ht="12.75">
      <c r="A30" s="18"/>
      <c r="B30" s="18"/>
      <c r="C30" s="25" t="s">
        <v>16</v>
      </c>
      <c r="D30" s="18" t="s">
        <v>4</v>
      </c>
      <c r="E30" s="18"/>
      <c r="F30" s="18"/>
      <c r="G30" s="124" t="s">
        <v>17</v>
      </c>
      <c r="H30" s="125"/>
      <c r="I30" s="125"/>
      <c r="J30" s="125"/>
      <c r="K30" s="125"/>
      <c r="L30" s="125"/>
      <c r="M30" s="18"/>
      <c r="N30" s="19">
        <f>+N31+N33+N35</f>
        <v>1061978.42</v>
      </c>
      <c r="O30" s="20"/>
      <c r="P30" s="15" t="s">
        <v>4</v>
      </c>
      <c r="Q30" s="15"/>
      <c r="R30" s="15"/>
      <c r="S30" s="15"/>
    </row>
    <row r="31" spans="1:19" s="28" customFormat="1" ht="12.75">
      <c r="A31" s="15"/>
      <c r="B31" s="15"/>
      <c r="C31" s="15"/>
      <c r="D31" s="35" t="s">
        <v>18</v>
      </c>
      <c r="E31" s="15"/>
      <c r="F31" s="15"/>
      <c r="G31" s="126" t="s">
        <v>19</v>
      </c>
      <c r="H31" s="127"/>
      <c r="I31" s="127"/>
      <c r="J31" s="127"/>
      <c r="K31" s="127"/>
      <c r="L31" s="127"/>
      <c r="M31" s="15"/>
      <c r="N31" s="20">
        <f>N32</f>
        <v>489388.13</v>
      </c>
      <c r="O31" s="20"/>
      <c r="P31" s="15"/>
      <c r="Q31" s="15"/>
      <c r="R31" s="15"/>
      <c r="S31" s="15"/>
    </row>
    <row r="32" spans="1:19" s="28" customFormat="1" ht="12.75">
      <c r="A32" s="15"/>
      <c r="B32" s="15"/>
      <c r="C32" s="15"/>
      <c r="D32" s="15"/>
      <c r="E32" s="35" t="s">
        <v>20</v>
      </c>
      <c r="F32" s="15"/>
      <c r="G32" s="126" t="s">
        <v>19</v>
      </c>
      <c r="H32" s="127"/>
      <c r="I32" s="127"/>
      <c r="J32" s="127"/>
      <c r="K32" s="127"/>
      <c r="L32" s="127"/>
      <c r="M32" s="15"/>
      <c r="N32" s="20">
        <v>489388.13</v>
      </c>
      <c r="O32" s="20" t="s">
        <v>4</v>
      </c>
      <c r="P32" s="15" t="s">
        <v>4</v>
      </c>
      <c r="Q32" s="15"/>
      <c r="R32" s="15"/>
      <c r="S32" s="15"/>
    </row>
    <row r="33" spans="1:19" s="28" customFormat="1" ht="12.75">
      <c r="A33" s="15"/>
      <c r="B33" s="15"/>
      <c r="C33" s="15"/>
      <c r="D33" s="35" t="s">
        <v>21</v>
      </c>
      <c r="E33" s="15"/>
      <c r="F33" s="15"/>
      <c r="G33" s="126" t="s">
        <v>22</v>
      </c>
      <c r="H33" s="127"/>
      <c r="I33" s="127"/>
      <c r="J33" s="127"/>
      <c r="K33" s="127"/>
      <c r="L33" s="127"/>
      <c r="M33" s="15"/>
      <c r="N33" s="20">
        <f>N34</f>
        <v>511516.74</v>
      </c>
      <c r="O33" s="20" t="s">
        <v>4</v>
      </c>
      <c r="P33" s="15"/>
      <c r="Q33" s="15"/>
      <c r="R33" s="15"/>
      <c r="S33" s="15"/>
    </row>
    <row r="34" spans="1:19" s="28" customFormat="1" ht="12.75">
      <c r="A34" s="15"/>
      <c r="B34" s="15"/>
      <c r="C34" s="15"/>
      <c r="D34" s="15"/>
      <c r="E34" s="35" t="s">
        <v>23</v>
      </c>
      <c r="F34" s="15"/>
      <c r="G34" s="126" t="s">
        <v>22</v>
      </c>
      <c r="H34" s="127"/>
      <c r="I34" s="127"/>
      <c r="J34" s="127"/>
      <c r="K34" s="127"/>
      <c r="L34" s="127"/>
      <c r="M34" s="15"/>
      <c r="N34" s="20">
        <v>511516.74</v>
      </c>
      <c r="O34" s="20"/>
      <c r="P34" s="15"/>
      <c r="Q34" s="15"/>
      <c r="R34" s="15"/>
      <c r="S34" s="15"/>
    </row>
    <row r="35" spans="1:19" s="28" customFormat="1" ht="12.75">
      <c r="A35" s="15"/>
      <c r="B35" s="15"/>
      <c r="C35" s="15"/>
      <c r="D35" s="35" t="s">
        <v>24</v>
      </c>
      <c r="E35" s="15"/>
      <c r="F35" s="15"/>
      <c r="G35" s="126" t="s">
        <v>25</v>
      </c>
      <c r="H35" s="127"/>
      <c r="I35" s="127"/>
      <c r="J35" s="127"/>
      <c r="K35" s="127"/>
      <c r="L35" s="127"/>
      <c r="M35" s="15"/>
      <c r="N35" s="20">
        <f>N36</f>
        <v>61073.55</v>
      </c>
      <c r="O35" s="20"/>
      <c r="P35" s="15"/>
      <c r="Q35" s="15"/>
      <c r="R35" s="15"/>
      <c r="S35" s="15"/>
    </row>
    <row r="36" spans="1:19" s="28" customFormat="1" ht="12.75">
      <c r="A36" s="15"/>
      <c r="B36" s="15"/>
      <c r="C36" s="15"/>
      <c r="D36" s="15"/>
      <c r="E36" s="35" t="s">
        <v>26</v>
      </c>
      <c r="F36" s="15"/>
      <c r="G36" s="126" t="s">
        <v>25</v>
      </c>
      <c r="H36" s="127"/>
      <c r="I36" s="127"/>
      <c r="J36" s="127"/>
      <c r="K36" s="127"/>
      <c r="L36" s="127"/>
      <c r="M36" s="15"/>
      <c r="N36" s="20">
        <v>61073.55</v>
      </c>
      <c r="O36" s="20"/>
      <c r="P36" s="15"/>
      <c r="Q36" s="15"/>
      <c r="R36" s="15"/>
      <c r="S36" s="15"/>
    </row>
    <row r="37" spans="1:19" s="28" customFormat="1" ht="12.75">
      <c r="A37" s="15"/>
      <c r="B37" s="15"/>
      <c r="C37" s="15"/>
      <c r="D37" s="15"/>
      <c r="E37" s="35"/>
      <c r="F37" s="15"/>
      <c r="G37" s="35"/>
      <c r="H37" s="37"/>
      <c r="I37" s="37"/>
      <c r="J37" s="37"/>
      <c r="K37" s="37"/>
      <c r="L37" s="37"/>
      <c r="M37" s="15"/>
      <c r="N37" s="20"/>
      <c r="O37" s="19">
        <f>N18</f>
        <v>10037039.58</v>
      </c>
      <c r="P37" s="15"/>
      <c r="Q37" s="15"/>
      <c r="R37" s="15"/>
      <c r="S37" s="15"/>
    </row>
    <row r="38" spans="1:19" s="39" customFormat="1" ht="15.75">
      <c r="A38" s="32"/>
      <c r="B38" s="40">
        <v>2.2000000000000002</v>
      </c>
      <c r="C38" s="32"/>
      <c r="D38" s="32"/>
      <c r="E38" s="32"/>
      <c r="F38" s="32"/>
      <c r="G38" s="128" t="s">
        <v>27</v>
      </c>
      <c r="H38" s="129"/>
      <c r="I38" s="129"/>
      <c r="J38" s="129"/>
      <c r="K38" s="129"/>
      <c r="L38" s="129"/>
      <c r="M38" s="32"/>
      <c r="N38" s="34">
        <f>+N39+N50+N56+N59+N67+N64+N53</f>
        <v>3852043.4200000004</v>
      </c>
      <c r="O38" s="24"/>
      <c r="P38" s="12"/>
      <c r="Q38" s="12"/>
      <c r="R38" s="12"/>
      <c r="S38" s="12"/>
    </row>
    <row r="39" spans="1:19" s="28" customFormat="1" ht="12.75">
      <c r="A39" s="18"/>
      <c r="B39" s="18"/>
      <c r="C39" s="18" t="s">
        <v>28</v>
      </c>
      <c r="D39" s="18"/>
      <c r="E39" s="18"/>
      <c r="F39" s="18"/>
      <c r="G39" s="124" t="s">
        <v>29</v>
      </c>
      <c r="H39" s="125"/>
      <c r="I39" s="125"/>
      <c r="J39" s="125"/>
      <c r="K39" s="125"/>
      <c r="L39" s="125"/>
      <c r="M39" s="18"/>
      <c r="N39" s="19">
        <f>+N40+N42+N44+N48+N46</f>
        <v>1897864.63</v>
      </c>
      <c r="O39" s="20"/>
      <c r="P39" s="15"/>
      <c r="Q39" s="15"/>
      <c r="R39" s="15"/>
      <c r="S39" s="15"/>
    </row>
    <row r="40" spans="1:19" s="28" customFormat="1" ht="12.75">
      <c r="A40" s="15"/>
      <c r="B40" s="15"/>
      <c r="C40" s="15"/>
      <c r="D40" s="41" t="s">
        <v>30</v>
      </c>
      <c r="E40" s="15"/>
      <c r="F40" s="15"/>
      <c r="G40" s="141" t="s">
        <v>31</v>
      </c>
      <c r="H40" s="127"/>
      <c r="I40" s="127"/>
      <c r="J40" s="127"/>
      <c r="K40" s="127"/>
      <c r="L40" s="127"/>
      <c r="M40" s="15"/>
      <c r="N40" s="20">
        <f>N41</f>
        <v>335197.73</v>
      </c>
      <c r="O40" s="20"/>
      <c r="P40" s="15"/>
      <c r="Q40" s="15"/>
      <c r="R40" s="15"/>
      <c r="S40" s="15"/>
    </row>
    <row r="41" spans="1:19" s="28" customFormat="1" ht="15">
      <c r="A41" s="15"/>
      <c r="B41" s="15"/>
      <c r="C41" s="15"/>
      <c r="D41" s="15"/>
      <c r="E41" s="15" t="s">
        <v>32</v>
      </c>
      <c r="F41" s="15"/>
      <c r="G41" s="141" t="s">
        <v>31</v>
      </c>
      <c r="H41" s="127"/>
      <c r="I41" s="127"/>
      <c r="J41" s="127"/>
      <c r="K41" s="127"/>
      <c r="L41" s="127"/>
      <c r="M41" s="15"/>
      <c r="N41" s="20">
        <v>335197.73</v>
      </c>
      <c r="O41" s="112"/>
      <c r="P41" s="48"/>
      <c r="Q41" s="15"/>
      <c r="R41" s="15"/>
      <c r="S41" s="15"/>
    </row>
    <row r="42" spans="1:19" s="28" customFormat="1" ht="12.75">
      <c r="A42" s="15"/>
      <c r="B42" s="15"/>
      <c r="C42" s="15"/>
      <c r="D42" s="41" t="s">
        <v>33</v>
      </c>
      <c r="E42" s="15"/>
      <c r="F42" s="15"/>
      <c r="G42" s="141" t="s">
        <v>34</v>
      </c>
      <c r="H42" s="127"/>
      <c r="I42" s="127"/>
      <c r="J42" s="127"/>
      <c r="K42" s="127"/>
      <c r="L42" s="127"/>
      <c r="M42" s="15"/>
      <c r="N42" s="20">
        <f>N43</f>
        <v>196016.2</v>
      </c>
      <c r="O42" s="20"/>
      <c r="P42" s="15"/>
      <c r="Q42" s="15"/>
      <c r="R42" s="15"/>
      <c r="S42" s="15"/>
    </row>
    <row r="43" spans="1:19" s="28" customFormat="1" ht="15">
      <c r="A43" s="15"/>
      <c r="B43" s="15"/>
      <c r="C43" s="15"/>
      <c r="D43" s="15"/>
      <c r="E43" s="41" t="s">
        <v>35</v>
      </c>
      <c r="F43" s="15"/>
      <c r="G43" s="141" t="s">
        <v>34</v>
      </c>
      <c r="H43" s="127"/>
      <c r="I43" s="127"/>
      <c r="J43" s="127"/>
      <c r="K43" s="127"/>
      <c r="L43" s="127"/>
      <c r="M43" s="15"/>
      <c r="N43" s="20">
        <v>196016.2</v>
      </c>
      <c r="O43" s="73"/>
      <c r="P43" s="15"/>
      <c r="Q43" s="15"/>
      <c r="R43" s="15"/>
      <c r="S43" s="15"/>
    </row>
    <row r="44" spans="1:19" s="28" customFormat="1" ht="12.75">
      <c r="A44" s="15"/>
      <c r="B44" s="15"/>
      <c r="C44" s="15"/>
      <c r="D44" s="41" t="s">
        <v>36</v>
      </c>
      <c r="E44" s="15"/>
      <c r="F44" s="15"/>
      <c r="G44" s="141" t="s">
        <v>37</v>
      </c>
      <c r="H44" s="127"/>
      <c r="I44" s="127"/>
      <c r="J44" s="127"/>
      <c r="K44" s="127"/>
      <c r="L44" s="127"/>
      <c r="M44" s="15"/>
      <c r="N44" s="20">
        <f>N45</f>
        <v>738143.28</v>
      </c>
      <c r="O44" s="20"/>
      <c r="P44" s="15" t="s">
        <v>4</v>
      </c>
      <c r="Q44" s="15"/>
      <c r="R44" s="15"/>
      <c r="S44" s="15"/>
    </row>
    <row r="45" spans="1:19" s="28" customFormat="1" ht="15">
      <c r="A45" s="15"/>
      <c r="B45" s="15"/>
      <c r="C45" s="15"/>
      <c r="D45" s="15"/>
      <c r="E45" s="41" t="s">
        <v>38</v>
      </c>
      <c r="F45" s="15"/>
      <c r="G45" s="141" t="s">
        <v>37</v>
      </c>
      <c r="H45" s="127"/>
      <c r="I45" s="127"/>
      <c r="J45" s="127"/>
      <c r="K45" s="127"/>
      <c r="L45" s="127"/>
      <c r="M45" s="15"/>
      <c r="N45" s="20">
        <v>738143.28</v>
      </c>
      <c r="O45" s="112"/>
      <c r="P45" s="15"/>
      <c r="Q45" s="15"/>
      <c r="R45" s="15"/>
      <c r="S45" s="15"/>
    </row>
    <row r="46" spans="1:19" s="28" customFormat="1" ht="12.75">
      <c r="A46" s="15"/>
      <c r="B46" s="15"/>
      <c r="C46" s="15"/>
      <c r="D46" s="100" t="s">
        <v>140</v>
      </c>
      <c r="E46" s="15"/>
      <c r="F46" s="15"/>
      <c r="G46" s="141" t="s">
        <v>141</v>
      </c>
      <c r="H46" s="127"/>
      <c r="I46" s="127"/>
      <c r="J46" s="127"/>
      <c r="K46" s="127"/>
      <c r="L46" s="127"/>
      <c r="M46" s="15"/>
      <c r="N46" s="20">
        <f>N47</f>
        <v>5876</v>
      </c>
      <c r="O46" s="20"/>
      <c r="P46" s="15"/>
      <c r="Q46" s="15"/>
      <c r="R46" s="15"/>
      <c r="S46" s="15"/>
    </row>
    <row r="47" spans="1:19" s="28" customFormat="1" ht="15">
      <c r="A47" s="15"/>
      <c r="B47" s="15"/>
      <c r="C47" s="15"/>
      <c r="D47" s="15"/>
      <c r="E47" s="100" t="s">
        <v>142</v>
      </c>
      <c r="F47" s="15"/>
      <c r="G47" s="141" t="s">
        <v>141</v>
      </c>
      <c r="H47" s="127"/>
      <c r="I47" s="127"/>
      <c r="J47" s="127"/>
      <c r="K47" s="127"/>
      <c r="L47" s="127"/>
      <c r="M47" s="15"/>
      <c r="N47" s="102">
        <v>5876</v>
      </c>
      <c r="O47" s="20"/>
      <c r="P47" s="15"/>
      <c r="Q47" s="15"/>
      <c r="R47" s="15"/>
      <c r="S47" s="15"/>
    </row>
    <row r="48" spans="1:19" s="28" customFormat="1" ht="12.75">
      <c r="A48" s="15"/>
      <c r="B48" s="15"/>
      <c r="C48" s="15"/>
      <c r="D48" s="41" t="s">
        <v>39</v>
      </c>
      <c r="E48" s="15"/>
      <c r="F48" s="15"/>
      <c r="G48" s="141" t="s">
        <v>40</v>
      </c>
      <c r="H48" s="127"/>
      <c r="I48" s="127"/>
      <c r="J48" s="127"/>
      <c r="K48" s="127"/>
      <c r="L48" s="127"/>
      <c r="M48" s="15"/>
      <c r="N48" s="20">
        <f>N49</f>
        <v>622631.42000000004</v>
      </c>
      <c r="O48" s="20"/>
      <c r="P48" s="15"/>
      <c r="Q48" s="15"/>
      <c r="R48" s="15"/>
      <c r="S48" s="15"/>
    </row>
    <row r="49" spans="1:19" s="28" customFormat="1" ht="15">
      <c r="A49" s="15"/>
      <c r="B49" s="15"/>
      <c r="C49" s="15"/>
      <c r="D49" s="15"/>
      <c r="E49" s="35" t="s">
        <v>41</v>
      </c>
      <c r="F49" s="15"/>
      <c r="G49" s="126" t="s">
        <v>42</v>
      </c>
      <c r="H49" s="127"/>
      <c r="I49" s="127"/>
      <c r="J49" s="127"/>
      <c r="K49" s="127"/>
      <c r="L49" s="127"/>
      <c r="M49" s="15"/>
      <c r="N49" s="20">
        <v>622631.42000000004</v>
      </c>
      <c r="O49" s="73"/>
      <c r="P49" s="15"/>
      <c r="Q49" s="15"/>
      <c r="R49" s="15"/>
      <c r="S49" s="15"/>
    </row>
    <row r="50" spans="1:19" s="28" customFormat="1" ht="12.75">
      <c r="A50" s="18"/>
      <c r="B50" s="18"/>
      <c r="C50" s="25" t="s">
        <v>43</v>
      </c>
      <c r="D50" s="18"/>
      <c r="E50" s="18"/>
      <c r="F50" s="18"/>
      <c r="G50" s="124" t="s">
        <v>44</v>
      </c>
      <c r="H50" s="125"/>
      <c r="I50" s="125"/>
      <c r="J50" s="125"/>
      <c r="K50" s="125"/>
      <c r="L50" s="125"/>
      <c r="M50" s="18"/>
      <c r="N50" s="19">
        <f>+N51</f>
        <v>112289.27</v>
      </c>
      <c r="O50" s="20"/>
      <c r="P50" s="15"/>
      <c r="Q50" s="15"/>
      <c r="R50" s="15"/>
      <c r="S50" s="15"/>
    </row>
    <row r="51" spans="1:19" s="28" customFormat="1" ht="12.75" customHeight="1">
      <c r="A51" s="15"/>
      <c r="B51" s="15"/>
      <c r="C51" s="15"/>
      <c r="D51" s="35" t="s">
        <v>45</v>
      </c>
      <c r="E51" s="15"/>
      <c r="F51" s="15"/>
      <c r="G51" s="126" t="s">
        <v>46</v>
      </c>
      <c r="H51" s="126"/>
      <c r="I51" s="126"/>
      <c r="J51" s="126"/>
      <c r="K51" s="126"/>
      <c r="L51" s="126"/>
      <c r="M51" s="15"/>
      <c r="N51" s="20">
        <f>N52</f>
        <v>112289.27</v>
      </c>
      <c r="O51" s="20"/>
      <c r="P51" s="15"/>
      <c r="Q51" s="15"/>
      <c r="R51" s="15"/>
      <c r="S51" s="15"/>
    </row>
    <row r="52" spans="1:19" s="28" customFormat="1" ht="15" customHeight="1">
      <c r="A52" s="15"/>
      <c r="B52" s="15"/>
      <c r="C52" s="15"/>
      <c r="D52" s="15"/>
      <c r="E52" s="35" t="s">
        <v>47</v>
      </c>
      <c r="F52" s="15"/>
      <c r="G52" s="126" t="s">
        <v>46</v>
      </c>
      <c r="H52" s="126"/>
      <c r="I52" s="126"/>
      <c r="J52" s="126"/>
      <c r="K52" s="126"/>
      <c r="L52" s="126"/>
      <c r="M52" s="15"/>
      <c r="N52" s="73">
        <v>112289.27</v>
      </c>
      <c r="O52" s="73"/>
      <c r="P52" s="15"/>
      <c r="Q52" s="15"/>
      <c r="R52" s="15"/>
      <c r="S52" s="15"/>
    </row>
    <row r="53" spans="1:19" s="28" customFormat="1" ht="15" customHeight="1">
      <c r="A53" s="15"/>
      <c r="B53" s="15"/>
      <c r="C53" s="15" t="s">
        <v>139</v>
      </c>
      <c r="D53" s="15"/>
      <c r="E53" s="97"/>
      <c r="F53" s="15"/>
      <c r="G53" s="97"/>
      <c r="H53" s="124" t="s">
        <v>136</v>
      </c>
      <c r="I53" s="125"/>
      <c r="J53" s="125"/>
      <c r="K53" s="97"/>
      <c r="L53" s="97"/>
      <c r="M53" s="15"/>
      <c r="N53" s="19">
        <f>+N55+N54</f>
        <v>352030.14</v>
      </c>
      <c r="O53" s="73"/>
      <c r="P53" s="15"/>
      <c r="Q53" s="15"/>
      <c r="R53" s="15"/>
      <c r="S53" s="15"/>
    </row>
    <row r="54" spans="1:19" s="28" customFormat="1" ht="15" customHeight="1">
      <c r="A54" s="15"/>
      <c r="B54" s="15"/>
      <c r="C54" s="15"/>
      <c r="D54" s="15" t="s">
        <v>150</v>
      </c>
      <c r="E54" s="106"/>
      <c r="F54" s="15"/>
      <c r="G54" s="106"/>
      <c r="H54" s="106" t="s">
        <v>149</v>
      </c>
      <c r="I54" s="110"/>
      <c r="J54" s="110"/>
      <c r="K54" s="106"/>
      <c r="L54" s="106"/>
      <c r="M54" s="15"/>
      <c r="N54" s="102">
        <v>13750</v>
      </c>
      <c r="O54" s="73"/>
      <c r="P54" s="15"/>
      <c r="Q54" s="15"/>
      <c r="R54" s="15"/>
      <c r="S54" s="15"/>
    </row>
    <row r="55" spans="1:19" s="28" customFormat="1" ht="15" customHeight="1">
      <c r="A55" s="15"/>
      <c r="B55" s="15"/>
      <c r="C55" s="15"/>
      <c r="D55" s="15" t="s">
        <v>138</v>
      </c>
      <c r="E55" s="97"/>
      <c r="F55" s="15"/>
      <c r="G55" s="97"/>
      <c r="H55" s="97" t="s">
        <v>137</v>
      </c>
      <c r="I55" s="97"/>
      <c r="J55" s="97"/>
      <c r="K55" s="97"/>
      <c r="L55" s="97"/>
      <c r="M55" s="15"/>
      <c r="N55" s="102">
        <v>338280.14</v>
      </c>
      <c r="O55" s="73"/>
      <c r="P55" s="15"/>
      <c r="Q55" s="15"/>
      <c r="R55" s="15"/>
      <c r="S55" s="15"/>
    </row>
    <row r="56" spans="1:19" s="27" customFormat="1" ht="12.75">
      <c r="A56" s="18"/>
      <c r="B56" s="18"/>
      <c r="C56" s="18" t="s">
        <v>48</v>
      </c>
      <c r="D56" s="18"/>
      <c r="E56" s="25"/>
      <c r="F56" s="18"/>
      <c r="G56" s="25"/>
      <c r="H56" s="124" t="s">
        <v>49</v>
      </c>
      <c r="I56" s="125"/>
      <c r="J56" s="125"/>
      <c r="K56" s="26"/>
      <c r="L56" s="26"/>
      <c r="M56" s="18"/>
      <c r="N56" s="19">
        <f>N58+N57</f>
        <v>64344.9</v>
      </c>
      <c r="O56" s="19"/>
      <c r="P56" s="18"/>
      <c r="Q56" s="18"/>
      <c r="R56" s="18"/>
      <c r="S56" s="18"/>
    </row>
    <row r="57" spans="1:19" s="28" customFormat="1" ht="15">
      <c r="A57" s="15"/>
      <c r="B57" s="15"/>
      <c r="C57" s="15"/>
      <c r="D57" s="15" t="s">
        <v>50</v>
      </c>
      <c r="E57" s="35"/>
      <c r="F57" s="15"/>
      <c r="G57" s="35"/>
      <c r="H57" s="123" t="s">
        <v>51</v>
      </c>
      <c r="I57" s="123"/>
      <c r="J57" s="123"/>
      <c r="K57" s="37"/>
      <c r="L57" s="37"/>
      <c r="M57" s="15"/>
      <c r="N57" s="102">
        <v>62844.9</v>
      </c>
      <c r="O57" s="20"/>
      <c r="P57" s="15"/>
      <c r="Q57" s="15"/>
      <c r="R57" s="15"/>
      <c r="S57" s="15"/>
    </row>
    <row r="58" spans="1:19" s="28" customFormat="1" ht="15">
      <c r="A58" s="15"/>
      <c r="B58" s="15"/>
      <c r="C58" s="15"/>
      <c r="D58" s="15" t="s">
        <v>164</v>
      </c>
      <c r="E58" s="106"/>
      <c r="F58" s="15"/>
      <c r="G58" s="106"/>
      <c r="H58" s="109" t="s">
        <v>163</v>
      </c>
      <c r="I58" s="109"/>
      <c r="J58" s="109"/>
      <c r="K58" s="107"/>
      <c r="L58" s="107"/>
      <c r="M58" s="15"/>
      <c r="N58" s="102">
        <v>1500</v>
      </c>
      <c r="O58" s="20"/>
      <c r="P58" s="15"/>
      <c r="Q58" s="15"/>
      <c r="R58" s="15"/>
      <c r="S58" s="15"/>
    </row>
    <row r="59" spans="1:19" s="28" customFormat="1" ht="12.75">
      <c r="A59" s="18"/>
      <c r="B59" s="18"/>
      <c r="C59" s="25" t="s">
        <v>52</v>
      </c>
      <c r="D59" s="18"/>
      <c r="E59" s="18"/>
      <c r="F59" s="18"/>
      <c r="G59" s="124" t="s">
        <v>53</v>
      </c>
      <c r="H59" s="125"/>
      <c r="I59" s="125"/>
      <c r="J59" s="125"/>
      <c r="K59" s="125"/>
      <c r="L59" s="125"/>
      <c r="M59" s="18"/>
      <c r="N59" s="19">
        <f>N60+N62</f>
        <v>574467.78</v>
      </c>
      <c r="O59" s="20"/>
      <c r="P59" s="15"/>
      <c r="Q59" s="15"/>
      <c r="R59" s="15"/>
      <c r="S59" s="15"/>
    </row>
    <row r="60" spans="1:19" s="28" customFormat="1" ht="12.75">
      <c r="A60" s="15"/>
      <c r="B60" s="15"/>
      <c r="C60" s="15"/>
      <c r="D60" s="35" t="s">
        <v>54</v>
      </c>
      <c r="E60" s="15"/>
      <c r="F60" s="15"/>
      <c r="G60" s="126" t="s">
        <v>55</v>
      </c>
      <c r="H60" s="127"/>
      <c r="I60" s="127"/>
      <c r="J60" s="127"/>
      <c r="K60" s="127"/>
      <c r="L60" s="127"/>
      <c r="M60" s="15"/>
      <c r="N60" s="20">
        <f>N61</f>
        <v>436006.12</v>
      </c>
      <c r="O60" s="20"/>
      <c r="P60" s="15"/>
      <c r="Q60" s="15"/>
      <c r="R60" s="15"/>
      <c r="S60" s="15"/>
    </row>
    <row r="61" spans="1:19" s="28" customFormat="1" ht="12.75">
      <c r="A61" s="15"/>
      <c r="B61" s="15"/>
      <c r="C61" s="15"/>
      <c r="D61" s="15"/>
      <c r="E61" s="35" t="s">
        <v>56</v>
      </c>
      <c r="F61" s="15"/>
      <c r="G61" s="126" t="s">
        <v>55</v>
      </c>
      <c r="H61" s="127"/>
      <c r="I61" s="127"/>
      <c r="J61" s="127"/>
      <c r="K61" s="127"/>
      <c r="L61" s="127"/>
      <c r="M61" s="15"/>
      <c r="N61" s="20">
        <v>436006.12</v>
      </c>
      <c r="O61" s="20"/>
      <c r="P61" s="15"/>
      <c r="Q61" s="15"/>
      <c r="R61" s="15"/>
      <c r="S61" s="15"/>
    </row>
    <row r="62" spans="1:19" s="28" customFormat="1" ht="12.75">
      <c r="A62" s="15"/>
      <c r="B62" s="15"/>
      <c r="C62" s="15"/>
      <c r="D62" s="35" t="s">
        <v>57</v>
      </c>
      <c r="E62" s="15"/>
      <c r="F62" s="15"/>
      <c r="G62" s="126" t="s">
        <v>58</v>
      </c>
      <c r="H62" s="127"/>
      <c r="I62" s="127"/>
      <c r="J62" s="127"/>
      <c r="K62" s="127"/>
      <c r="L62" s="127"/>
      <c r="M62" s="15"/>
      <c r="N62" s="20">
        <f>N63</f>
        <v>138461.66</v>
      </c>
      <c r="O62" s="20"/>
      <c r="P62" s="15"/>
      <c r="Q62" s="15"/>
      <c r="R62" s="15"/>
      <c r="S62" s="15"/>
    </row>
    <row r="63" spans="1:19" s="28" customFormat="1" ht="15">
      <c r="A63" s="15"/>
      <c r="B63" s="15"/>
      <c r="C63" s="15"/>
      <c r="D63" s="15"/>
      <c r="E63" s="35" t="s">
        <v>59</v>
      </c>
      <c r="F63" s="15"/>
      <c r="G63" s="126" t="s">
        <v>58</v>
      </c>
      <c r="H63" s="127"/>
      <c r="I63" s="127"/>
      <c r="J63" s="127"/>
      <c r="K63" s="127"/>
      <c r="L63" s="127"/>
      <c r="M63" s="15"/>
      <c r="N63" s="73">
        <v>138461.66</v>
      </c>
      <c r="O63" s="102"/>
      <c r="P63" s="15"/>
      <c r="Q63" s="15"/>
      <c r="R63" s="15"/>
      <c r="S63" s="15"/>
    </row>
    <row r="64" spans="1:19" s="28" customFormat="1" ht="12.75">
      <c r="A64" s="15"/>
      <c r="B64" s="15"/>
      <c r="C64" s="15" t="s">
        <v>121</v>
      </c>
      <c r="D64" s="15"/>
      <c r="E64" s="71"/>
      <c r="F64" s="15"/>
      <c r="G64" s="71"/>
      <c r="H64" s="124" t="s">
        <v>122</v>
      </c>
      <c r="I64" s="125"/>
      <c r="J64" s="125"/>
      <c r="K64" s="125"/>
      <c r="L64" s="125"/>
      <c r="M64" s="125"/>
      <c r="N64" s="19">
        <f>+N65</f>
        <v>23430</v>
      </c>
      <c r="O64" s="20"/>
      <c r="P64" s="15"/>
      <c r="Q64" s="15"/>
      <c r="R64" s="15"/>
      <c r="S64" s="15"/>
    </row>
    <row r="65" spans="1:19" s="28" customFormat="1" ht="15">
      <c r="A65" s="15"/>
      <c r="B65" s="15"/>
      <c r="C65" s="15"/>
      <c r="D65" s="15" t="s">
        <v>133</v>
      </c>
      <c r="E65" s="95"/>
      <c r="F65" s="15"/>
      <c r="G65" s="95"/>
      <c r="H65" s="126" t="s">
        <v>146</v>
      </c>
      <c r="I65" s="126"/>
      <c r="J65" s="126"/>
      <c r="K65" s="95"/>
      <c r="L65" s="95"/>
      <c r="M65" s="95"/>
      <c r="N65" s="73">
        <f>N66</f>
        <v>23430</v>
      </c>
      <c r="O65" s="20"/>
      <c r="P65" s="15"/>
      <c r="Q65" s="15"/>
      <c r="R65" s="15"/>
      <c r="S65" s="15"/>
    </row>
    <row r="66" spans="1:19" s="28" customFormat="1" ht="15">
      <c r="A66" s="15"/>
      <c r="B66" s="15"/>
      <c r="C66" s="15"/>
      <c r="D66" s="15"/>
      <c r="E66" s="95" t="s">
        <v>134</v>
      </c>
      <c r="F66" s="15"/>
      <c r="G66" s="95"/>
      <c r="H66" s="126" t="s">
        <v>135</v>
      </c>
      <c r="I66" s="126"/>
      <c r="J66" s="126"/>
      <c r="K66" s="95"/>
      <c r="L66" s="95"/>
      <c r="M66" s="95"/>
      <c r="N66" s="73">
        <v>23430</v>
      </c>
      <c r="O66" s="112"/>
      <c r="P66" s="15"/>
      <c r="Q66" s="15"/>
      <c r="R66" s="15"/>
      <c r="S66" s="15"/>
    </row>
    <row r="67" spans="1:19" s="28" customFormat="1" ht="12.75">
      <c r="A67" s="18"/>
      <c r="B67" s="18"/>
      <c r="C67" s="25" t="s">
        <v>60</v>
      </c>
      <c r="D67" s="18"/>
      <c r="E67" s="18"/>
      <c r="F67" s="18"/>
      <c r="G67" s="124" t="s">
        <v>61</v>
      </c>
      <c r="H67" s="125"/>
      <c r="I67" s="125"/>
      <c r="J67" s="125"/>
      <c r="K67" s="125"/>
      <c r="L67" s="125"/>
      <c r="M67" s="18"/>
      <c r="N67" s="19">
        <f>+N68+N70</f>
        <v>827616.7</v>
      </c>
      <c r="O67" s="20"/>
      <c r="P67" s="15"/>
      <c r="Q67" s="15"/>
      <c r="R67" s="15"/>
      <c r="S67" s="15"/>
    </row>
    <row r="68" spans="1:19" s="28" customFormat="1" ht="12.75">
      <c r="A68" s="15"/>
      <c r="B68" s="15"/>
      <c r="C68" s="35"/>
      <c r="D68" s="15" t="s">
        <v>62</v>
      </c>
      <c r="E68" s="15"/>
      <c r="F68" s="15"/>
      <c r="G68" s="35"/>
      <c r="H68" s="123" t="s">
        <v>63</v>
      </c>
      <c r="I68" s="123"/>
      <c r="J68" s="123"/>
      <c r="K68" s="37"/>
      <c r="L68" s="37"/>
      <c r="M68" s="15"/>
      <c r="N68" s="20">
        <f>N69</f>
        <v>8903.99</v>
      </c>
      <c r="O68" s="20"/>
      <c r="P68" s="15"/>
      <c r="Q68" s="15"/>
      <c r="R68" s="15"/>
      <c r="S68" s="15"/>
    </row>
    <row r="69" spans="1:19" s="28" customFormat="1" ht="12.75">
      <c r="A69" s="15"/>
      <c r="B69" s="15"/>
      <c r="C69" s="35"/>
      <c r="D69" s="15"/>
      <c r="E69" s="15" t="s">
        <v>64</v>
      </c>
      <c r="F69" s="15"/>
      <c r="G69" s="35"/>
      <c r="H69" s="123" t="s">
        <v>63</v>
      </c>
      <c r="I69" s="123"/>
      <c r="J69" s="123"/>
      <c r="K69" s="37"/>
      <c r="L69" s="37"/>
      <c r="M69" s="15"/>
      <c r="N69" s="20">
        <v>8903.99</v>
      </c>
      <c r="O69" s="20"/>
      <c r="P69" s="15"/>
      <c r="Q69" s="15"/>
      <c r="R69" s="15"/>
      <c r="S69" s="15"/>
    </row>
    <row r="70" spans="1:19" s="28" customFormat="1" ht="12.75">
      <c r="A70" s="15"/>
      <c r="B70" s="15"/>
      <c r="C70" s="15"/>
      <c r="D70" s="35" t="s">
        <v>65</v>
      </c>
      <c r="E70" s="15"/>
      <c r="F70" s="15"/>
      <c r="G70" s="126" t="s">
        <v>66</v>
      </c>
      <c r="H70" s="127"/>
      <c r="I70" s="127"/>
      <c r="J70" s="127"/>
      <c r="K70" s="127"/>
      <c r="L70" s="127"/>
      <c r="M70" s="15"/>
      <c r="N70" s="20">
        <f>N71</f>
        <v>818712.71</v>
      </c>
      <c r="O70" s="20"/>
      <c r="P70" s="15"/>
      <c r="Q70" s="15"/>
      <c r="R70" s="15"/>
      <c r="S70" s="15"/>
    </row>
    <row r="71" spans="1:19" s="28" customFormat="1" ht="15">
      <c r="A71" s="15"/>
      <c r="B71" s="15"/>
      <c r="C71" s="15"/>
      <c r="D71" s="15"/>
      <c r="E71" s="35" t="s">
        <v>67</v>
      </c>
      <c r="F71" s="15"/>
      <c r="G71" s="126" t="s">
        <v>68</v>
      </c>
      <c r="H71" s="127"/>
      <c r="I71" s="127"/>
      <c r="J71" s="127"/>
      <c r="K71" s="127"/>
      <c r="L71" s="127"/>
      <c r="M71" s="15"/>
      <c r="N71" s="20">
        <v>818712.71</v>
      </c>
      <c r="O71" s="73"/>
      <c r="P71" s="112"/>
      <c r="Q71" s="15"/>
      <c r="R71" s="15"/>
      <c r="S71" s="15"/>
    </row>
    <row r="72" spans="1:19" s="28" customFormat="1" ht="12.75">
      <c r="A72" s="15"/>
      <c r="B72" s="15"/>
      <c r="C72" s="15"/>
      <c r="D72" s="15"/>
      <c r="E72" s="35"/>
      <c r="F72" s="15"/>
      <c r="G72" s="35"/>
      <c r="H72" s="37"/>
      <c r="I72" s="37"/>
      <c r="J72" s="37"/>
      <c r="K72" s="37"/>
      <c r="L72" s="37"/>
      <c r="M72" s="15"/>
      <c r="N72" s="20"/>
      <c r="O72" s="19">
        <f>N38</f>
        <v>3852043.4200000004</v>
      </c>
      <c r="P72" s="15"/>
      <c r="Q72" s="15"/>
      <c r="R72" s="15"/>
      <c r="S72" s="15"/>
    </row>
    <row r="73" spans="1:19" s="28" customFormat="1" ht="15.75">
      <c r="A73" s="75"/>
      <c r="B73" s="40">
        <v>2.2999999999999998</v>
      </c>
      <c r="C73" s="32"/>
      <c r="D73" s="32"/>
      <c r="E73" s="32"/>
      <c r="F73" s="32"/>
      <c r="G73" s="128" t="s">
        <v>69</v>
      </c>
      <c r="H73" s="129"/>
      <c r="I73" s="129"/>
      <c r="J73" s="129"/>
      <c r="K73" s="129"/>
      <c r="L73" s="129"/>
      <c r="M73" s="32"/>
      <c r="N73" s="34">
        <f>+N74+N77++N80+N86+N83</f>
        <v>295925.12</v>
      </c>
      <c r="O73" s="20"/>
      <c r="P73" s="48"/>
      <c r="Q73" s="15"/>
      <c r="R73" s="15"/>
      <c r="S73" s="15"/>
    </row>
    <row r="74" spans="1:19" s="28" customFormat="1" ht="12.75">
      <c r="A74" s="18"/>
      <c r="B74" s="17"/>
      <c r="C74" s="18" t="s">
        <v>70</v>
      </c>
      <c r="D74" s="18"/>
      <c r="E74" s="18"/>
      <c r="F74" s="18"/>
      <c r="G74" s="25"/>
      <c r="H74" s="130" t="s">
        <v>71</v>
      </c>
      <c r="I74" s="130"/>
      <c r="J74" s="130"/>
      <c r="K74" s="26"/>
      <c r="L74" s="26"/>
      <c r="M74" s="18"/>
      <c r="N74" s="19">
        <f>N75</f>
        <v>109483.7</v>
      </c>
      <c r="O74" s="20"/>
      <c r="P74" s="15"/>
      <c r="Q74" s="15"/>
      <c r="R74" s="15"/>
      <c r="S74" s="15"/>
    </row>
    <row r="75" spans="1:19" s="28" customFormat="1" ht="15">
      <c r="A75" s="15"/>
      <c r="B75" s="42"/>
      <c r="C75" s="15"/>
      <c r="D75" s="15" t="s">
        <v>72</v>
      </c>
      <c r="E75" s="15"/>
      <c r="F75" s="15"/>
      <c r="G75" s="35"/>
      <c r="H75" s="123" t="s">
        <v>73</v>
      </c>
      <c r="I75" s="123"/>
      <c r="J75" s="123"/>
      <c r="K75" s="37"/>
      <c r="L75" s="37"/>
      <c r="M75" s="15"/>
      <c r="N75" s="20">
        <f>N76</f>
        <v>109483.7</v>
      </c>
      <c r="O75" s="73"/>
      <c r="P75" s="15"/>
      <c r="Q75" s="15"/>
      <c r="R75" s="15"/>
      <c r="S75" s="15"/>
    </row>
    <row r="76" spans="1:19" s="28" customFormat="1" ht="15">
      <c r="A76" s="15"/>
      <c r="B76" s="42"/>
      <c r="C76" s="15"/>
      <c r="D76" s="15"/>
      <c r="E76" s="15" t="s">
        <v>74</v>
      </c>
      <c r="F76" s="15"/>
      <c r="G76" s="35"/>
      <c r="H76" s="123" t="s">
        <v>73</v>
      </c>
      <c r="I76" s="123"/>
      <c r="J76" s="123"/>
      <c r="K76" s="37"/>
      <c r="L76" s="37"/>
      <c r="M76" s="15"/>
      <c r="N76" s="102">
        <v>109483.7</v>
      </c>
      <c r="O76" s="73"/>
      <c r="P76" s="15"/>
      <c r="Q76" s="15"/>
      <c r="R76" s="15"/>
      <c r="S76" s="15"/>
    </row>
    <row r="77" spans="1:19" s="28" customFormat="1" ht="12.75">
      <c r="A77" s="18"/>
      <c r="B77" s="18"/>
      <c r="C77" s="25" t="s">
        <v>75</v>
      </c>
      <c r="D77" s="18"/>
      <c r="E77" s="18"/>
      <c r="F77" s="18"/>
      <c r="G77" s="124" t="s">
        <v>76</v>
      </c>
      <c r="H77" s="125"/>
      <c r="I77" s="125"/>
      <c r="J77" s="125"/>
      <c r="K77" s="125"/>
      <c r="L77" s="125"/>
      <c r="M77" s="18"/>
      <c r="N77" s="19">
        <f>N78</f>
        <v>5405.01</v>
      </c>
      <c r="O77" s="20"/>
      <c r="P77" s="15"/>
      <c r="Q77" s="15"/>
      <c r="R77" s="15"/>
      <c r="S77" s="15"/>
    </row>
    <row r="78" spans="1:19" s="28" customFormat="1" ht="12.75">
      <c r="A78" s="15"/>
      <c r="B78" s="15"/>
      <c r="C78" s="15"/>
      <c r="D78" s="35" t="s">
        <v>77</v>
      </c>
      <c r="E78" s="15"/>
      <c r="F78" s="15"/>
      <c r="G78" s="126" t="s">
        <v>78</v>
      </c>
      <c r="H78" s="127"/>
      <c r="I78" s="127"/>
      <c r="J78" s="127"/>
      <c r="K78" s="127"/>
      <c r="L78" s="127"/>
      <c r="M78" s="15"/>
      <c r="N78" s="20">
        <f>N79</f>
        <v>5405.01</v>
      </c>
      <c r="O78" s="20"/>
      <c r="P78" s="15"/>
      <c r="Q78" s="15"/>
      <c r="R78" s="15"/>
      <c r="S78" s="15"/>
    </row>
    <row r="79" spans="1:19" s="28" customFormat="1" ht="15">
      <c r="A79" s="15"/>
      <c r="B79" s="15"/>
      <c r="C79" s="15"/>
      <c r="D79" s="15"/>
      <c r="E79" s="35" t="s">
        <v>79</v>
      </c>
      <c r="F79" s="15"/>
      <c r="G79" s="126" t="s">
        <v>78</v>
      </c>
      <c r="H79" s="127"/>
      <c r="I79" s="127"/>
      <c r="J79" s="127"/>
      <c r="K79" s="127"/>
      <c r="L79" s="127"/>
      <c r="M79" s="15"/>
      <c r="N79" s="102">
        <v>5405.01</v>
      </c>
      <c r="O79" s="102"/>
      <c r="P79" s="15"/>
      <c r="Q79" s="15"/>
      <c r="R79" s="15"/>
      <c r="S79" s="15"/>
    </row>
    <row r="80" spans="1:19" ht="15" customHeight="1">
      <c r="A80" s="76"/>
      <c r="B80" s="83"/>
      <c r="C80" s="77" t="s">
        <v>126</v>
      </c>
      <c r="D80" s="76"/>
      <c r="E80" s="76"/>
      <c r="F80" s="81"/>
      <c r="G80" s="124" t="s">
        <v>127</v>
      </c>
      <c r="H80" s="125"/>
      <c r="I80" s="125"/>
      <c r="J80" s="125"/>
      <c r="K80" s="82"/>
      <c r="L80" s="76"/>
      <c r="M80" s="9">
        <v>8721.2900000000009</v>
      </c>
      <c r="N80" s="19">
        <f>N81</f>
        <v>203.86</v>
      </c>
    </row>
    <row r="81" spans="1:19" s="84" customFormat="1" ht="12" customHeight="1">
      <c r="B81" s="85"/>
      <c r="D81" s="84" t="s">
        <v>128</v>
      </c>
      <c r="F81" s="86"/>
      <c r="G81" s="126" t="s">
        <v>129</v>
      </c>
      <c r="H81" s="127"/>
      <c r="I81" s="127"/>
      <c r="J81" s="127"/>
      <c r="K81" s="87"/>
      <c r="M81" s="88">
        <v>8721.2900000000009</v>
      </c>
      <c r="N81" s="20">
        <f>N82</f>
        <v>203.86</v>
      </c>
      <c r="O81" s="88"/>
    </row>
    <row r="82" spans="1:19" s="84" customFormat="1" ht="12" customHeight="1">
      <c r="B82" s="85"/>
      <c r="E82" s="84" t="s">
        <v>130</v>
      </c>
      <c r="F82" s="86"/>
      <c r="G82" s="126" t="s">
        <v>129</v>
      </c>
      <c r="H82" s="127"/>
      <c r="I82" s="127"/>
      <c r="J82" s="127"/>
      <c r="K82" s="87"/>
      <c r="M82" s="88">
        <v>8721.2900000000009</v>
      </c>
      <c r="N82" s="102">
        <v>203.86</v>
      </c>
      <c r="O82" s="73"/>
    </row>
    <row r="83" spans="1:19" s="84" customFormat="1" ht="15" customHeight="1">
      <c r="B83" s="85"/>
      <c r="C83" s="96" t="s">
        <v>131</v>
      </c>
      <c r="F83" s="86"/>
      <c r="G83" s="94"/>
      <c r="H83" s="125" t="s">
        <v>132</v>
      </c>
      <c r="I83" s="125"/>
      <c r="J83" s="125"/>
      <c r="K83" s="87"/>
      <c r="M83" s="88"/>
      <c r="N83" s="103">
        <f>+N84</f>
        <v>64484.97</v>
      </c>
      <c r="O83" s="73"/>
    </row>
    <row r="84" spans="1:19" s="84" customFormat="1" ht="12" customHeight="1">
      <c r="B84" s="85"/>
      <c r="D84" s="84" t="s">
        <v>144</v>
      </c>
      <c r="F84" s="86"/>
      <c r="G84" s="98"/>
      <c r="H84" s="99" t="s">
        <v>143</v>
      </c>
      <c r="I84" s="99"/>
      <c r="J84" s="99"/>
      <c r="K84" s="87"/>
      <c r="M84" s="88"/>
      <c r="N84" s="89">
        <f>N85</f>
        <v>64484.97</v>
      </c>
      <c r="O84" s="73"/>
    </row>
    <row r="85" spans="1:19" s="84" customFormat="1" ht="12" customHeight="1">
      <c r="B85" s="85"/>
      <c r="E85" s="84" t="s">
        <v>145</v>
      </c>
      <c r="F85" s="86"/>
      <c r="G85" s="98"/>
      <c r="H85" s="99" t="s">
        <v>143</v>
      </c>
      <c r="I85" s="99"/>
      <c r="J85" s="99"/>
      <c r="K85" s="87"/>
      <c r="M85" s="88"/>
      <c r="N85" s="102">
        <v>64484.97</v>
      </c>
      <c r="O85" s="73"/>
    </row>
    <row r="86" spans="1:19" s="28" customFormat="1" ht="12.75" customHeight="1">
      <c r="A86" s="18"/>
      <c r="B86" s="18"/>
      <c r="C86" s="25" t="s">
        <v>80</v>
      </c>
      <c r="D86" s="18"/>
      <c r="E86" s="18"/>
      <c r="F86" s="18"/>
      <c r="G86" s="124" t="s">
        <v>81</v>
      </c>
      <c r="H86" s="124"/>
      <c r="I86" s="124"/>
      <c r="J86" s="124"/>
      <c r="K86" s="124"/>
      <c r="L86" s="124"/>
      <c r="M86" s="18"/>
      <c r="N86" s="19">
        <f>+N87+N89+N93+N95+N91</f>
        <v>116347.57999999999</v>
      </c>
      <c r="O86" s="20"/>
      <c r="P86" s="15"/>
      <c r="Q86" s="15"/>
      <c r="R86" s="15"/>
      <c r="S86" s="15"/>
    </row>
    <row r="87" spans="1:19" s="28" customFormat="1" ht="12.75">
      <c r="A87" s="15"/>
      <c r="B87" s="15"/>
      <c r="C87" s="71"/>
      <c r="D87" s="15" t="s">
        <v>123</v>
      </c>
      <c r="E87" s="15"/>
      <c r="F87" s="15"/>
      <c r="G87" s="71"/>
      <c r="H87" s="72" t="s">
        <v>125</v>
      </c>
      <c r="I87" s="72"/>
      <c r="J87" s="72"/>
      <c r="K87" s="72"/>
      <c r="L87" s="72"/>
      <c r="M87" s="15"/>
      <c r="N87" s="20">
        <f>N88</f>
        <v>632.70000000000005</v>
      </c>
      <c r="O87" s="20"/>
      <c r="P87" s="15"/>
      <c r="Q87" s="15"/>
      <c r="R87" s="15"/>
      <c r="S87" s="15"/>
    </row>
    <row r="88" spans="1:19" s="28" customFormat="1" ht="15">
      <c r="A88" s="15"/>
      <c r="B88" s="15"/>
      <c r="C88" s="71"/>
      <c r="D88" s="15"/>
      <c r="E88" s="15" t="s">
        <v>124</v>
      </c>
      <c r="F88" s="15"/>
      <c r="G88" s="71"/>
      <c r="H88" s="72" t="s">
        <v>125</v>
      </c>
      <c r="I88" s="72"/>
      <c r="J88" s="72"/>
      <c r="K88" s="72"/>
      <c r="L88" s="72"/>
      <c r="M88" s="15"/>
      <c r="N88" s="73">
        <v>632.70000000000005</v>
      </c>
      <c r="O88" s="73"/>
      <c r="P88" s="15"/>
      <c r="Q88" s="15"/>
      <c r="R88" s="15"/>
      <c r="S88" s="15"/>
    </row>
    <row r="89" spans="1:19" s="28" customFormat="1" ht="15">
      <c r="A89" s="15"/>
      <c r="B89" s="15"/>
      <c r="C89" s="15"/>
      <c r="D89" s="35" t="s">
        <v>82</v>
      </c>
      <c r="E89" s="15"/>
      <c r="F89" s="15"/>
      <c r="G89" s="126" t="s">
        <v>83</v>
      </c>
      <c r="H89" s="127"/>
      <c r="I89" s="127"/>
      <c r="J89" s="127"/>
      <c r="K89" s="127"/>
      <c r="L89" s="127"/>
      <c r="M89" s="15"/>
      <c r="N89" s="20">
        <f>N90</f>
        <v>13772</v>
      </c>
      <c r="O89" s="73"/>
      <c r="P89" s="15"/>
      <c r="Q89" s="15"/>
      <c r="R89" s="15"/>
      <c r="S89" s="15"/>
    </row>
    <row r="90" spans="1:19" s="28" customFormat="1" ht="15">
      <c r="A90" s="15"/>
      <c r="B90" s="15"/>
      <c r="C90" s="15"/>
      <c r="D90" s="15"/>
      <c r="E90" s="35" t="s">
        <v>84</v>
      </c>
      <c r="F90" s="15"/>
      <c r="G90" s="126" t="s">
        <v>83</v>
      </c>
      <c r="H90" s="127"/>
      <c r="I90" s="127"/>
      <c r="J90" s="127"/>
      <c r="K90" s="127"/>
      <c r="L90" s="127"/>
      <c r="M90" s="15"/>
      <c r="N90" s="73">
        <v>13772</v>
      </c>
      <c r="O90" s="73"/>
      <c r="P90" s="48"/>
      <c r="Q90" s="15"/>
      <c r="R90" s="15"/>
      <c r="S90" s="15"/>
    </row>
    <row r="91" spans="1:19" s="28" customFormat="1" ht="15">
      <c r="A91" s="15"/>
      <c r="B91" s="15"/>
      <c r="C91" s="15"/>
      <c r="D91" s="15" t="s">
        <v>165</v>
      </c>
      <c r="E91" s="106"/>
      <c r="F91" s="15"/>
      <c r="G91" s="106"/>
      <c r="H91" s="107" t="s">
        <v>167</v>
      </c>
      <c r="I91" s="107"/>
      <c r="J91" s="107"/>
      <c r="K91" s="107"/>
      <c r="L91" s="107"/>
      <c r="M91" s="15"/>
      <c r="N91" s="73">
        <f>N92</f>
        <v>28933.599999999999</v>
      </c>
      <c r="O91" s="73"/>
      <c r="P91" s="48"/>
      <c r="Q91" s="15"/>
      <c r="R91" s="15"/>
      <c r="S91" s="15"/>
    </row>
    <row r="92" spans="1:19" s="28" customFormat="1" ht="15">
      <c r="A92" s="15"/>
      <c r="B92" s="15"/>
      <c r="C92" s="15"/>
      <c r="D92" s="15"/>
      <c r="E92" s="106" t="s">
        <v>166</v>
      </c>
      <c r="F92" s="15"/>
      <c r="G92" s="106"/>
      <c r="H92" s="107" t="s">
        <v>167</v>
      </c>
      <c r="I92" s="107"/>
      <c r="J92" s="107"/>
      <c r="K92" s="107"/>
      <c r="L92" s="107"/>
      <c r="M92" s="15"/>
      <c r="N92" s="102">
        <v>28933.599999999999</v>
      </c>
      <c r="O92" s="73"/>
      <c r="P92" s="48"/>
      <c r="Q92" s="15"/>
      <c r="R92" s="15"/>
      <c r="S92" s="15"/>
    </row>
    <row r="93" spans="1:19" s="28" customFormat="1" ht="12.75">
      <c r="A93" s="15"/>
      <c r="B93" s="15"/>
      <c r="C93" s="15"/>
      <c r="D93" s="15" t="s">
        <v>85</v>
      </c>
      <c r="E93" s="35"/>
      <c r="F93" s="15"/>
      <c r="G93" s="35"/>
      <c r="H93" s="123" t="s">
        <v>86</v>
      </c>
      <c r="I93" s="123"/>
      <c r="J93" s="123"/>
      <c r="K93" s="37"/>
      <c r="L93" s="37"/>
      <c r="M93" s="15"/>
      <c r="N93" s="20">
        <f>N94</f>
        <v>67530.12</v>
      </c>
      <c r="O93" s="20"/>
      <c r="P93" s="15"/>
      <c r="Q93" s="15"/>
      <c r="R93" s="15"/>
      <c r="S93" s="15"/>
    </row>
    <row r="94" spans="1:19" s="28" customFormat="1" ht="15">
      <c r="A94" s="15"/>
      <c r="B94" s="15"/>
      <c r="C94" s="15"/>
      <c r="D94" s="15"/>
      <c r="E94" s="35" t="s">
        <v>87</v>
      </c>
      <c r="F94" s="15"/>
      <c r="G94" s="35"/>
      <c r="H94" s="123" t="s">
        <v>86</v>
      </c>
      <c r="I94" s="123"/>
      <c r="J94" s="123"/>
      <c r="K94" s="37"/>
      <c r="L94" s="37"/>
      <c r="M94" s="15"/>
      <c r="N94" s="73">
        <v>67530.12</v>
      </c>
      <c r="O94" s="20"/>
      <c r="P94" s="15"/>
      <c r="Q94" s="15"/>
      <c r="R94" s="15"/>
      <c r="S94" s="15"/>
    </row>
    <row r="95" spans="1:19" s="28" customFormat="1" ht="12.75">
      <c r="A95" s="15"/>
      <c r="B95" s="15"/>
      <c r="C95" s="15"/>
      <c r="D95" s="15" t="s">
        <v>88</v>
      </c>
      <c r="E95" s="35"/>
      <c r="F95" s="15"/>
      <c r="G95" s="35"/>
      <c r="H95" s="123" t="s">
        <v>89</v>
      </c>
      <c r="I95" s="123"/>
      <c r="J95" s="123"/>
      <c r="K95" s="37"/>
      <c r="L95" s="37"/>
      <c r="M95" s="15"/>
      <c r="N95" s="20">
        <f>N96</f>
        <v>5479.16</v>
      </c>
      <c r="O95" s="20"/>
      <c r="P95" s="15"/>
      <c r="Q95" s="15"/>
      <c r="R95" s="15"/>
      <c r="S95" s="15"/>
    </row>
    <row r="96" spans="1:19" s="28" customFormat="1" ht="15">
      <c r="A96" s="15"/>
      <c r="B96" s="15"/>
      <c r="C96" s="15"/>
      <c r="D96" s="15"/>
      <c r="E96" s="35" t="s">
        <v>90</v>
      </c>
      <c r="F96" s="15"/>
      <c r="G96" s="35"/>
      <c r="H96" s="123" t="s">
        <v>89</v>
      </c>
      <c r="I96" s="123"/>
      <c r="J96" s="123"/>
      <c r="K96" s="37"/>
      <c r="L96" s="37"/>
      <c r="M96" s="15"/>
      <c r="N96" s="73">
        <v>5479.16</v>
      </c>
      <c r="O96" s="20"/>
      <c r="P96" s="48"/>
      <c r="Q96" s="15"/>
      <c r="R96" s="15"/>
      <c r="S96" s="15"/>
    </row>
    <row r="97" spans="1:29" s="28" customFormat="1" ht="12.75">
      <c r="A97" s="15"/>
      <c r="B97" s="15"/>
      <c r="C97" s="15"/>
      <c r="D97" s="15"/>
      <c r="E97" s="35"/>
      <c r="F97" s="15"/>
      <c r="G97" s="35"/>
      <c r="H97" s="38"/>
      <c r="I97" s="38"/>
      <c r="J97" s="38"/>
      <c r="K97" s="37"/>
      <c r="L97" s="37"/>
      <c r="M97" s="15"/>
      <c r="N97" s="20"/>
      <c r="O97" s="19">
        <f>N73</f>
        <v>295925.12</v>
      </c>
      <c r="P97" s="15"/>
      <c r="Q97" s="15"/>
      <c r="R97" s="15"/>
      <c r="S97" s="15"/>
    </row>
    <row r="98" spans="1:29" s="27" customFormat="1" ht="12.75">
      <c r="A98" s="18"/>
      <c r="B98" s="18"/>
      <c r="C98" s="18"/>
      <c r="D98" s="18"/>
      <c r="E98" s="77"/>
      <c r="F98" s="18"/>
      <c r="G98" s="77"/>
      <c r="H98" s="79"/>
      <c r="I98" s="79"/>
      <c r="J98" s="79"/>
      <c r="K98" s="78"/>
      <c r="L98" s="78"/>
      <c r="M98" s="18"/>
      <c r="N98" s="19"/>
      <c r="O98" s="19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spans="1:29" s="28" customFormat="1" ht="12.7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20"/>
      <c r="O99" s="19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</row>
    <row r="100" spans="1:29" s="28" customFormat="1" ht="12.7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20"/>
      <c r="O100" s="20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</row>
    <row r="101" spans="1:29" s="28" customFormat="1" ht="15">
      <c r="A101" s="15"/>
      <c r="B101" s="15"/>
      <c r="C101" s="15"/>
      <c r="D101" s="15"/>
      <c r="E101" s="15"/>
      <c r="F101" s="15"/>
      <c r="G101" s="15"/>
      <c r="H101" s="144" t="s">
        <v>98</v>
      </c>
      <c r="I101" s="145"/>
      <c r="J101" s="145"/>
      <c r="K101" s="143"/>
      <c r="L101" s="143"/>
      <c r="M101" s="15"/>
      <c r="N101" s="20"/>
      <c r="O101" s="19">
        <f>O97+O72+O37+O99</f>
        <v>14185008.120000001</v>
      </c>
      <c r="P101" s="80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</row>
    <row r="102" spans="1:29" s="28" customFormat="1" ht="15">
      <c r="A102" s="15"/>
      <c r="B102" s="15"/>
      <c r="C102" s="15"/>
      <c r="D102" s="15"/>
      <c r="E102" s="15"/>
      <c r="F102" s="15"/>
      <c r="G102" s="15"/>
      <c r="H102" s="142" t="s">
        <v>108</v>
      </c>
      <c r="I102" s="142"/>
      <c r="J102" s="142"/>
      <c r="K102" s="143"/>
      <c r="L102" s="143"/>
      <c r="M102" s="15"/>
      <c r="N102" s="20"/>
      <c r="O102" s="73">
        <v>106719.58</v>
      </c>
      <c r="P102" s="90"/>
      <c r="Q102" s="20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</row>
    <row r="103" spans="1:29" s="28" customFormat="1" ht="15.75">
      <c r="A103" s="43"/>
      <c r="B103" s="43"/>
      <c r="C103" s="43"/>
      <c r="D103" s="43"/>
      <c r="E103" s="43"/>
      <c r="F103" s="43"/>
      <c r="G103" s="43"/>
      <c r="H103" s="146" t="s">
        <v>99</v>
      </c>
      <c r="I103" s="147"/>
      <c r="J103" s="147"/>
      <c r="K103" s="147"/>
      <c r="L103" s="147"/>
      <c r="M103" s="43"/>
      <c r="N103" s="44"/>
      <c r="O103" s="91">
        <f>O101-O102</f>
        <v>14078288.540000001</v>
      </c>
      <c r="P103" s="90"/>
      <c r="Q103" s="48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</row>
    <row r="104" spans="1:29" s="28" customFormat="1" ht="15.75">
      <c r="A104" s="43"/>
      <c r="B104" s="43"/>
      <c r="C104" s="43"/>
      <c r="D104" s="43"/>
      <c r="E104" s="43"/>
      <c r="F104" s="43"/>
      <c r="G104" s="43"/>
      <c r="H104" s="146" t="s">
        <v>100</v>
      </c>
      <c r="I104" s="147"/>
      <c r="J104" s="147"/>
      <c r="K104" s="147"/>
      <c r="L104" s="147"/>
      <c r="M104" s="43"/>
      <c r="N104" s="44"/>
      <c r="O104" s="44">
        <f>O12-O103</f>
        <v>3667012.5400000121</v>
      </c>
      <c r="P104" s="20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</row>
    <row r="105" spans="1:29" s="28" customFormat="1" ht="15">
      <c r="A105" s="15"/>
      <c r="B105" s="15"/>
      <c r="C105" s="15"/>
      <c r="D105" s="15"/>
      <c r="E105" s="15"/>
      <c r="F105" s="15"/>
      <c r="G105" s="15"/>
      <c r="H105" s="9"/>
      <c r="I105" s="8"/>
      <c r="J105" s="8"/>
      <c r="K105" s="8"/>
      <c r="L105" s="8"/>
      <c r="M105" s="15"/>
      <c r="N105" s="20"/>
      <c r="O105" s="20"/>
      <c r="P105" s="114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</row>
    <row r="106" spans="1:29" s="28" customFormat="1" ht="15">
      <c r="A106" s="15"/>
      <c r="B106" s="15"/>
      <c r="C106" s="15"/>
      <c r="D106" s="15"/>
      <c r="E106" s="15"/>
      <c r="F106" s="15"/>
      <c r="G106" s="15"/>
      <c r="H106" s="148" t="s">
        <v>168</v>
      </c>
      <c r="I106" s="149"/>
      <c r="J106" s="149"/>
      <c r="K106" s="143"/>
      <c r="L106" s="143"/>
      <c r="M106" s="15"/>
      <c r="N106" s="20"/>
      <c r="O106" s="92">
        <v>3667012.5399999996</v>
      </c>
      <c r="P106" s="48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</row>
    <row r="107" spans="1:29" s="28" customFormat="1" ht="15">
      <c r="A107" s="15"/>
      <c r="B107" s="15"/>
      <c r="C107" s="15"/>
      <c r="D107" s="15"/>
      <c r="E107" s="15"/>
      <c r="F107" s="15"/>
      <c r="G107" s="15"/>
      <c r="H107" s="9"/>
      <c r="I107" s="8"/>
      <c r="J107" s="8"/>
      <c r="K107" s="8"/>
      <c r="L107" s="8"/>
      <c r="M107" s="15"/>
      <c r="N107" s="20"/>
      <c r="O107" s="20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</row>
    <row r="108" spans="1:29" s="28" customFormat="1" ht="15">
      <c r="A108" s="15"/>
      <c r="B108" s="15"/>
      <c r="C108" s="15"/>
      <c r="D108" s="15"/>
      <c r="E108" s="15"/>
      <c r="F108" s="15"/>
      <c r="G108" s="15"/>
      <c r="H108" s="150" t="s">
        <v>101</v>
      </c>
      <c r="I108" s="151"/>
      <c r="J108" s="151"/>
      <c r="K108" s="151"/>
      <c r="L108" s="151"/>
      <c r="M108" s="15"/>
      <c r="N108" s="20"/>
      <c r="O108" s="20"/>
      <c r="P108" s="15"/>
      <c r="Q108" s="15"/>
      <c r="R108" s="45" t="s">
        <v>102</v>
      </c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</row>
    <row r="109" spans="1:29" s="28" customFormat="1" ht="15">
      <c r="A109" s="15"/>
      <c r="B109" s="15"/>
      <c r="C109" s="15"/>
      <c r="D109" s="15"/>
      <c r="E109" s="15"/>
      <c r="F109" s="15"/>
      <c r="G109" s="15"/>
      <c r="H109" s="152"/>
      <c r="I109" s="143"/>
      <c r="J109" s="143"/>
      <c r="K109" s="143"/>
      <c r="L109" s="143"/>
      <c r="M109" s="15"/>
      <c r="N109" s="20"/>
      <c r="O109" s="20"/>
      <c r="P109" s="15"/>
      <c r="Q109" s="15"/>
      <c r="R109" s="45" t="s">
        <v>103</v>
      </c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</row>
    <row r="110" spans="1:29" s="28" customFormat="1" ht="12.7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20"/>
      <c r="O110" s="20"/>
      <c r="P110" s="15"/>
      <c r="Q110" s="15"/>
      <c r="R110" s="45" t="s">
        <v>169</v>
      </c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</row>
    <row r="111" spans="1:29" s="28" customFormat="1" ht="12.7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20"/>
      <c r="O111" s="20"/>
      <c r="P111" s="15"/>
      <c r="Q111" s="15"/>
      <c r="R111" s="46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spans="1:29" s="28" customFormat="1" ht="12.7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20"/>
      <c r="O112" s="20"/>
      <c r="P112" s="15"/>
      <c r="Q112" s="15"/>
      <c r="R112" s="46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spans="1:29" s="28" customFormat="1" ht="12.7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20"/>
      <c r="O113" s="20"/>
      <c r="P113" s="15"/>
      <c r="Q113" s="15"/>
      <c r="R113" s="47" t="s">
        <v>3</v>
      </c>
      <c r="S113" s="49">
        <f>O12</f>
        <v>17745301.080000013</v>
      </c>
      <c r="T113" s="15"/>
      <c r="U113" s="15"/>
      <c r="V113" s="15"/>
      <c r="W113" s="15"/>
      <c r="X113" s="15"/>
      <c r="Y113" s="15"/>
      <c r="Z113" s="15"/>
      <c r="AA113" s="15"/>
      <c r="AB113" s="15"/>
      <c r="AC113" s="15"/>
    </row>
    <row r="114" spans="1:29" s="28" customFormat="1" ht="12.7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20"/>
      <c r="O114" s="20"/>
      <c r="P114" s="15"/>
      <c r="Q114" s="15"/>
      <c r="R114" s="46" t="s">
        <v>104</v>
      </c>
      <c r="S114" s="48">
        <f>O37</f>
        <v>10037039.58</v>
      </c>
      <c r="T114" s="50">
        <f>S114/$S$117</f>
        <v>0.70758081314372911</v>
      </c>
      <c r="U114" s="15"/>
      <c r="V114" s="15"/>
      <c r="W114" s="15"/>
      <c r="X114" s="15"/>
      <c r="Y114" s="15"/>
      <c r="Z114" s="15"/>
      <c r="AA114" s="15"/>
      <c r="AB114" s="15"/>
      <c r="AC114" s="15"/>
    </row>
    <row r="115" spans="1:29" s="28" customFormat="1" ht="12.7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20"/>
      <c r="O115" s="20"/>
      <c r="P115" s="15"/>
      <c r="Q115" s="15"/>
      <c r="R115" s="46" t="s">
        <v>105</v>
      </c>
      <c r="S115" s="48">
        <f>O72</f>
        <v>3852043.4200000004</v>
      </c>
      <c r="T115" s="50">
        <f>S115/$S$117</f>
        <v>0.27155736446628137</v>
      </c>
      <c r="U115" s="15"/>
      <c r="V115" s="15"/>
      <c r="W115" s="15"/>
      <c r="X115" s="15"/>
      <c r="Y115" s="15"/>
      <c r="Z115" s="15"/>
      <c r="AA115" s="15"/>
      <c r="AB115" s="15"/>
      <c r="AC115" s="15"/>
    </row>
    <row r="116" spans="1:29" s="28" customFormat="1" ht="12.7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20"/>
      <c r="O116" s="20"/>
      <c r="P116" s="15"/>
      <c r="Q116" s="15"/>
      <c r="R116" s="46" t="s">
        <v>106</v>
      </c>
      <c r="S116" s="48">
        <f>O97</f>
        <v>295925.12</v>
      </c>
      <c r="T116" s="50">
        <f>S116/$S$117</f>
        <v>2.0861822389989581E-2</v>
      </c>
      <c r="U116" s="15"/>
      <c r="V116" s="15"/>
      <c r="W116" s="15"/>
      <c r="X116" s="15"/>
      <c r="Y116" s="15"/>
      <c r="Z116" s="15"/>
      <c r="AA116" s="15"/>
      <c r="AB116" s="15"/>
      <c r="AC116" s="15"/>
    </row>
    <row r="117" spans="1:29" s="28" customFormat="1" ht="12.7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20"/>
      <c r="O117" s="20"/>
      <c r="P117" s="15"/>
      <c r="Q117" s="15"/>
      <c r="R117" s="47" t="s">
        <v>107</v>
      </c>
      <c r="S117" s="48">
        <f>SUM(S114:S116)</f>
        <v>14185008.119999999</v>
      </c>
      <c r="T117" s="51">
        <f>SUM(T114:T116)</f>
        <v>1.0000000000000002</v>
      </c>
      <c r="U117" s="15"/>
      <c r="V117" s="15"/>
      <c r="W117" s="15"/>
      <c r="X117" s="15"/>
      <c r="Y117" s="15"/>
      <c r="Z117" s="15"/>
      <c r="AA117" s="15"/>
      <c r="AB117" s="15"/>
      <c r="AC117" s="15"/>
    </row>
    <row r="118" spans="1:29" s="28" customFormat="1" ht="12.7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20"/>
      <c r="O118" s="20"/>
      <c r="P118" s="15"/>
      <c r="Q118" s="15"/>
      <c r="R118" s="47" t="s">
        <v>108</v>
      </c>
      <c r="S118" s="48">
        <f>O102</f>
        <v>106719.58</v>
      </c>
      <c r="T118" s="15"/>
      <c r="U118" s="15"/>
      <c r="V118" s="15"/>
      <c r="W118" s="15"/>
      <c r="X118" s="15"/>
      <c r="Y118" s="15"/>
      <c r="Z118" s="15"/>
      <c r="AA118" s="15"/>
      <c r="AB118" s="15"/>
      <c r="AC118" s="15"/>
    </row>
    <row r="119" spans="1:29" s="28" customFormat="1" ht="12.7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20"/>
      <c r="O119" s="20"/>
      <c r="P119" s="15"/>
      <c r="Q119" s="15"/>
      <c r="R119" s="47" t="s">
        <v>109</v>
      </c>
      <c r="S119" s="49">
        <f>S117-S118</f>
        <v>14078288.539999999</v>
      </c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spans="1:29" s="28" customFormat="1" ht="12.7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20"/>
      <c r="O120" s="20"/>
      <c r="P120" s="15"/>
      <c r="Q120" s="15"/>
      <c r="R120" s="47" t="s">
        <v>110</v>
      </c>
      <c r="S120" s="49">
        <f>S113-S119</f>
        <v>3667012.540000014</v>
      </c>
      <c r="T120" s="15"/>
      <c r="U120" s="15"/>
      <c r="V120" s="15"/>
      <c r="W120" s="15"/>
      <c r="X120" s="15"/>
      <c r="Y120" s="15"/>
      <c r="Z120" s="15"/>
      <c r="AA120" s="15"/>
      <c r="AB120" s="15"/>
      <c r="AC120" s="15"/>
    </row>
    <row r="121" spans="1:29" s="28" customFormat="1" ht="12.7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20"/>
      <c r="O121" s="20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</row>
    <row r="122" spans="1:29" s="28" customFormat="1" ht="12.7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20"/>
      <c r="O122" s="20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</row>
    <row r="123" spans="1:29" s="28" customFormat="1" ht="12.7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20"/>
      <c r="O123" s="20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</row>
    <row r="124" spans="1:29" s="28" customFormat="1" ht="12.7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20"/>
      <c r="O124" s="20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</row>
    <row r="125" spans="1:29" s="28" customFormat="1" ht="12.7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20"/>
      <c r="O125" s="20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</row>
    <row r="126" spans="1:29" s="28" customFormat="1" ht="12.7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20"/>
      <c r="O126" s="20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</row>
    <row r="127" spans="1:29" s="28" customFormat="1" ht="12.7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20"/>
      <c r="O127" s="20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</row>
    <row r="128" spans="1:29" s="28" customFormat="1" ht="12.7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20"/>
      <c r="O128" s="20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</row>
    <row r="129" spans="1:29" s="10" customForma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s="10" customForma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s="10" customFormat="1">
      <c r="N131" s="11"/>
      <c r="O131" s="1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s="10" customFormat="1">
      <c r="N132" s="11"/>
      <c r="O132" s="1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</sheetData>
  <mergeCells count="84">
    <mergeCell ref="H103:L103"/>
    <mergeCell ref="H104:L104"/>
    <mergeCell ref="H106:L106"/>
    <mergeCell ref="H108:L108"/>
    <mergeCell ref="H109:L109"/>
    <mergeCell ref="H64:M64"/>
    <mergeCell ref="G60:L60"/>
    <mergeCell ref="G61:L61"/>
    <mergeCell ref="G62:L62"/>
    <mergeCell ref="G63:L63"/>
    <mergeCell ref="H102:L102"/>
    <mergeCell ref="H101:L101"/>
    <mergeCell ref="G52:L52"/>
    <mergeCell ref="G39:L39"/>
    <mergeCell ref="G30:L30"/>
    <mergeCell ref="G31:L31"/>
    <mergeCell ref="G32:L32"/>
    <mergeCell ref="G44:L44"/>
    <mergeCell ref="G40:L40"/>
    <mergeCell ref="G41:L41"/>
    <mergeCell ref="G42:L42"/>
    <mergeCell ref="G43:L43"/>
    <mergeCell ref="G33:L33"/>
    <mergeCell ref="G34:L34"/>
    <mergeCell ref="G51:L51"/>
    <mergeCell ref="H94:J94"/>
    <mergeCell ref="H27:M27"/>
    <mergeCell ref="G24:I24"/>
    <mergeCell ref="G25:I25"/>
    <mergeCell ref="G26:I26"/>
    <mergeCell ref="G50:L50"/>
    <mergeCell ref="G49:L49"/>
    <mergeCell ref="G45:L45"/>
    <mergeCell ref="G48:L48"/>
    <mergeCell ref="G35:L35"/>
    <mergeCell ref="G36:L36"/>
    <mergeCell ref="G38:L38"/>
    <mergeCell ref="G46:L46"/>
    <mergeCell ref="G47:L47"/>
    <mergeCell ref="A11:H11"/>
    <mergeCell ref="G22:L22"/>
    <mergeCell ref="G23:L23"/>
    <mergeCell ref="A12:G12"/>
    <mergeCell ref="F17:F21"/>
    <mergeCell ref="G17:L17"/>
    <mergeCell ref="G18:L18"/>
    <mergeCell ref="G19:L19"/>
    <mergeCell ref="G20:L20"/>
    <mergeCell ref="G21:L21"/>
    <mergeCell ref="H15:L15"/>
    <mergeCell ref="H16:L16"/>
    <mergeCell ref="H95:J95"/>
    <mergeCell ref="H96:J96"/>
    <mergeCell ref="H83:J83"/>
    <mergeCell ref="G80:J80"/>
    <mergeCell ref="G81:J81"/>
    <mergeCell ref="G78:L78"/>
    <mergeCell ref="G79:L79"/>
    <mergeCell ref="G89:L89"/>
    <mergeCell ref="G90:L90"/>
    <mergeCell ref="H93:J93"/>
    <mergeCell ref="G82:J82"/>
    <mergeCell ref="G86:L86"/>
    <mergeCell ref="A6:N6"/>
    <mergeCell ref="A7:N7"/>
    <mergeCell ref="A8:N8"/>
    <mergeCell ref="A9:N9"/>
    <mergeCell ref="A10:J10"/>
    <mergeCell ref="H75:J75"/>
    <mergeCell ref="H53:J53"/>
    <mergeCell ref="H76:J76"/>
    <mergeCell ref="G77:L77"/>
    <mergeCell ref="G71:L71"/>
    <mergeCell ref="G73:L73"/>
    <mergeCell ref="H74:J74"/>
    <mergeCell ref="H65:J65"/>
    <mergeCell ref="H66:J66"/>
    <mergeCell ref="H56:J56"/>
    <mergeCell ref="H57:J57"/>
    <mergeCell ref="G59:L59"/>
    <mergeCell ref="H69:J69"/>
    <mergeCell ref="G70:L70"/>
    <mergeCell ref="G67:L67"/>
    <mergeCell ref="H68:J68"/>
  </mergeCells>
  <pageMargins left="0.19" right="0.1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Cristina Taveras</cp:lastModifiedBy>
  <cp:lastPrinted>2015-02-05T13:34:58Z</cp:lastPrinted>
  <dcterms:created xsi:type="dcterms:W3CDTF">2014-08-04T16:07:59Z</dcterms:created>
  <dcterms:modified xsi:type="dcterms:W3CDTF">2015-02-05T15:57:16Z</dcterms:modified>
</cp:coreProperties>
</file>