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 activeTab="2"/>
  </bookViews>
  <sheets>
    <sheet name="Grafico" sheetId="3" r:id="rId1"/>
    <sheet name="Resumen " sheetId="4" r:id="rId2"/>
    <sheet name="EJECUCION" sheetId="1" r:id="rId3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P106" i="1"/>
  <c r="P105"/>
  <c r="P102"/>
  <c r="P103"/>
  <c r="L88"/>
  <c r="Q101"/>
  <c r="Q99"/>
  <c r="Q100"/>
  <c r="Q98"/>
  <c r="P101"/>
  <c r="L12"/>
  <c r="P97" s="1"/>
  <c r="L81" l="1"/>
  <c r="P100" s="1"/>
  <c r="L65"/>
  <c r="P99" s="1"/>
  <c r="K20"/>
  <c r="G21" i="4" l="1"/>
  <c r="G25" s="1"/>
  <c r="K76" i="1"/>
  <c r="K36"/>
  <c r="K27"/>
  <c r="K19"/>
  <c r="K18" l="1"/>
  <c r="L34" s="1"/>
  <c r="P98" l="1"/>
  <c r="L84"/>
  <c r="L89" s="1"/>
  <c r="L93" s="1"/>
</calcChain>
</file>

<file path=xl/sharedStrings.xml><?xml version="1.0" encoding="utf-8"?>
<sst xmlns="http://schemas.openxmlformats.org/spreadsheetml/2006/main" count="166" uniqueCount="146">
  <si>
    <t>Oficina Presidencial de Tecnologia de la Informacion y Comunicacion (OPTIC)</t>
  </si>
  <si>
    <t>Ejecucion de Presupuestaria</t>
  </si>
  <si>
    <t>Periodo del 01 al 28 de Febrero 2014</t>
  </si>
  <si>
    <t>Valores expresados en RD$</t>
  </si>
  <si>
    <t>BALANCE DISPONIBLE PARA COMPROMISOS PENDIENTES AL 31/01/2014</t>
  </si>
  <si>
    <t>TOTAL INCRESOS POR PRESUPUESTO MES DE FEBRERO 2014</t>
  </si>
  <si>
    <t>DISPONIBLE PARA EL PERIODO</t>
  </si>
  <si>
    <t>Objeto</t>
  </si>
  <si>
    <t>Cuenta</t>
  </si>
  <si>
    <t>Subcuenta</t>
  </si>
  <si>
    <t>DESCRIPCION DE CUENTAS</t>
  </si>
  <si>
    <t>SERVICIOS PERSONALES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</si>
  <si>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</si>
  <si>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</si>
  <si>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</si>
  <si>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</si>
  <si>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</si>
  <si>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</si>
  <si>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</si>
  <si>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</si>
  <si>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</si>
  <si>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</si>
  <si>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Dietas y gastos de Representacion</t>
  </si>
  <si>
    <t>2.1.3.2</t>
  </si>
  <si>
    <t>Gastos de Representacion</t>
  </si>
  <si>
    <t>2.1.3.2.01</t>
  </si>
  <si>
    <t>Gastos de Representacion en el Pais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</si>
  <si>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</si>
  <si>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</si>
  <si>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</si>
  <si>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</si>
  <si>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</si>
  <si>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</si>
  <si>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</si>
  <si>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</si>
  <si>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</si>
  <si>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</si>
  <si>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</si>
  <si>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SERVICIOS NO PERSONALES</t>
  </si>
  <si>
    <t>2.2.1</t>
  </si>
  <si>
    <t>SERVICIOS BASICOS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</si>
  <si>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</si>
  <si>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</si>
  <si>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</si>
  <si>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</si>
  <si>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</si>
  <si>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</si>
  <si>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</si>
  <si>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</si>
  <si>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</si>
  <si>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</si>
  <si>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</si>
  <si>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</si>
  <si>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</si>
  <si>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</si>
  <si>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</si>
  <si>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</si>
  <si>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2.2.2</t>
  </si>
  <si>
    <t>PUBLICIDAD IMPRESIÓN Y ENCUADERNACION</t>
  </si>
  <si>
    <t>2.2.2.1</t>
  </si>
  <si>
    <t>Publicidad y propaganda</t>
  </si>
  <si>
    <t>2.2.2.1.01</t>
  </si>
  <si>
    <t>2.2.3</t>
  </si>
  <si>
    <t>Viaticos</t>
  </si>
  <si>
    <t>2.2.3.1</t>
  </si>
  <si>
    <t>Viaticos dentros de Pais</t>
  </si>
  <si>
    <t>2.2.3.1.01</t>
  </si>
  <si>
    <t>2.2.4</t>
  </si>
  <si>
    <t>transporte y Almacenaje</t>
  </si>
  <si>
    <t>2.2.4.1</t>
  </si>
  <si>
    <t>Pasajes</t>
  </si>
  <si>
    <t>2.2.5</t>
  </si>
  <si>
    <t>ALQUILERES Y RENTAS</t>
  </si>
  <si>
    <t>2.2.5.4</t>
  </si>
  <si>
    <t>Alquileres de equipos de transporte, tracción y elevación</t>
  </si>
  <si>
    <t>2.2.5.4.01</t>
  </si>
  <si>
    <t>2.2.7</t>
  </si>
  <si>
    <t>SERVICIOS DE CONSERVACION, REPARACIONES MENORES EN EDF.</t>
  </si>
  <si>
    <t>2.2.7.1</t>
  </si>
  <si>
    <t>Obras Menores en Edificaciones</t>
  </si>
  <si>
    <t>2.2.7.1.01</t>
  </si>
  <si>
    <t>2.2.8</t>
  </si>
  <si>
    <t>OTROS SERVICIOS NO INCLUIDOS EN CONCEPTOS ANTERIORES</t>
  </si>
  <si>
    <t>2.2.8.2</t>
  </si>
  <si>
    <t>Comisiones y Gastos Bancarios</t>
  </si>
  <si>
    <t>2.2.8.7</t>
  </si>
  <si>
    <t>Servicios Tecnico Profesionales</t>
  </si>
  <si>
    <t>MATERIALES Y SUMINISTROS</t>
  </si>
  <si>
    <t>2.3.1</t>
  </si>
  <si>
    <t>Alimentos y Bebidas Agroforestales</t>
  </si>
  <si>
    <t>2.3.1.1</t>
  </si>
  <si>
    <t>alimentos y Bebidas para Personas</t>
  </si>
  <si>
    <t>2.3.3</t>
  </si>
  <si>
    <t>PRODUCTOS DE PAPEL, CARTON E IMPRESOS</t>
  </si>
  <si>
    <t>2.3.3.4</t>
  </si>
  <si>
    <t>Libros, revistas y periódicos</t>
  </si>
  <si>
    <t>2.3.3.4.01</t>
  </si>
  <si>
    <t>2.3.7</t>
  </si>
  <si>
    <t>COMBUSTIBLES, LUBRICANTES, PRODUCTOS QUIMICOS Y CONEXOS</t>
  </si>
  <si>
    <t>2.3.7.1</t>
  </si>
  <si>
    <t>Combustibles y lubricantes</t>
  </si>
  <si>
    <t>2.3.7.1.01</t>
  </si>
  <si>
    <t>Gasolina</t>
  </si>
  <si>
    <t>2.3.9</t>
  </si>
  <si>
    <t>PRODUCTOS Y UTILES VARIOS</t>
  </si>
  <si>
    <t>2.3.9.1</t>
  </si>
  <si>
    <t>Material para limpieza</t>
  </si>
  <si>
    <t>2.3.9.1.01</t>
  </si>
  <si>
    <t>2.3.9.2</t>
  </si>
  <si>
    <t>Utiles de escritorio, oficina informática y de enseñanza</t>
  </si>
  <si>
    <t>2.3.9.2.01</t>
  </si>
  <si>
    <t>Oficina Presidencial de Tecnologías de la Información y Comunicación (OPTIC)</t>
  </si>
  <si>
    <t>DESEMBOLSOS EFECTUADOS</t>
  </si>
  <si>
    <t>Total de gastos del mes</t>
  </si>
  <si>
    <t>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</si>
  <si>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</si>
  <si>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</si>
  <si>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</si>
  <si>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</si>
  <si>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</si>
  <si>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</si>
  <si>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</si>
  <si>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</si>
  <si>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Retenciones por pagar</t>
  </si>
  <si>
    <t>Total de Desembolsos</t>
  </si>
  <si>
    <t>BALANCE DISPONIBLE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</si>
  <si>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</si>
  <si>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</si>
  <si>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</si>
  <si>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</si>
  <si>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</si>
  <si>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</si>
  <si>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</si>
  <si>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</si>
  <si>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</si>
  <si>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Tipo</t>
  </si>
  <si>
    <t>Auxiliar</t>
  </si>
  <si>
    <t>BCE NETO AL 28/02/2014</t>
  </si>
  <si>
    <t>Del 1ro. al 28 de FEBRERO 2014</t>
  </si>
  <si>
    <t xml:space="preserve"> - Balance disponible al 31/01/2014</t>
  </si>
  <si>
    <t>BALANCE  DISPONIBLE AL 28/02/2014</t>
  </si>
  <si>
    <t>Cuenta por cobrar</t>
  </si>
  <si>
    <t>FEBRERO 2014</t>
  </si>
  <si>
    <t>Cuentas por Pagar proveedores</t>
  </si>
  <si>
    <t>Retenciones por Pagar</t>
  </si>
  <si>
    <t>Cuentas por pagar Proveedores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</si>
</sst>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4D4D4D"/>
      <name val="Arial"/>
      <family val="2"/>
    </font>
    <font>
      <b/>
      <sz val="10"/>
      <color rgb="FF4D4D4D"/>
      <name val="Arial"/>
      <family val="2"/>
    </font>
    <font>
      <sz val="11"/>
      <color theme="1"/>
      <name val="Arial"/>
      <family val="2"/>
    </font>
    <font>
      <sz val="11"/>
      <color rgb="FF4D4D4D"/>
      <name val="Arial"/>
      <family val="2"/>
    </font>
    <font>
      <b/>
      <sz val="11"/>
      <color theme="1"/>
      <name val="Arial"/>
      <family val="2"/>
    </font>
    <font>
      <sz val="10"/>
      <color rgb="FF4D4D4D"/>
      <name val="Arial"/>
      <family val="2"/>
    </font>
    <font>
      <b/>
      <sz val="12"/>
      <color rgb="FF4D4D4D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Protection="0">
      <alignment wrapText="1"/>
    </xf>
  </cellStyleXfs>
  <cellXfs count="127">
    <xf numFmtId="0" fontId="0" fillId="0" borderId="0" xfId="0"/>
    <xf numFmtId="165" fontId="7" fillId="0" borderId="0" xfId="3" applyFont="1" applyAlignment="1">
      <alignment horizontal="center"/>
    </xf>
    <xf numFmtId="165" fontId="6" fillId="0" borderId="0" xfId="3" applyFont="1"/>
    <xf numFmtId="165" fontId="7" fillId="0" borderId="0" xfId="3" applyFont="1"/>
    <xf numFmtId="0" fontId="6" fillId="0" borderId="0" xfId="5" applyFont="1">
      <alignment wrapText="1"/>
    </xf>
    <xf numFmtId="0" fontId="6" fillId="0" borderId="0" xfId="4" applyBorder="1" applyAlignment="1">
      <alignment horizontal="left"/>
    </xf>
    <xf numFmtId="0" fontId="6" fillId="0" borderId="0" xfId="4" applyFont="1" applyBorder="1"/>
    <xf numFmtId="165" fontId="6" fillId="0" borderId="0" xfId="3" applyFont="1" applyBorder="1"/>
    <xf numFmtId="0" fontId="10" fillId="0" borderId="0" xfId="4" applyFont="1" applyAlignment="1">
      <alignment horizontal="center"/>
    </xf>
    <xf numFmtId="0" fontId="6" fillId="0" borderId="0" xfId="4" applyBorder="1"/>
    <xf numFmtId="0" fontId="9" fillId="0" borderId="0" xfId="4" applyFont="1" applyBorder="1" applyAlignment="1">
      <alignment horizontal="center" wrapText="1"/>
    </xf>
    <xf numFmtId="0" fontId="9" fillId="0" borderId="0" xfId="4" applyFont="1" applyBorder="1" applyAlignment="1">
      <alignment horizontal="center"/>
    </xf>
    <xf numFmtId="0" fontId="11" fillId="0" borderId="0" xfId="4" applyFont="1" applyBorder="1" applyAlignment="1">
      <alignment wrapText="1"/>
    </xf>
    <xf numFmtId="4" fontId="11" fillId="0" borderId="0" xfId="4" applyNumberFormat="1" applyFont="1" applyBorder="1"/>
    <xf numFmtId="0" fontId="11" fillId="0" borderId="0" xfId="4" applyFont="1" applyBorder="1"/>
    <xf numFmtId="4" fontId="12" fillId="0" borderId="0" xfId="4" applyNumberFormat="1" applyFont="1" applyBorder="1"/>
    <xf numFmtId="0" fontId="11" fillId="0" borderId="0" xfId="5" applyFont="1">
      <alignment wrapText="1"/>
    </xf>
    <xf numFmtId="0" fontId="12" fillId="0" borderId="0" xfId="4" applyFont="1" applyBorder="1"/>
    <xf numFmtId="4" fontId="12" fillId="0" borderId="2" xfId="4" applyNumberFormat="1" applyFont="1" applyBorder="1"/>
    <xf numFmtId="0" fontId="9" fillId="0" borderId="0" xfId="4" applyFont="1" applyBorder="1"/>
    <xf numFmtId="4" fontId="9" fillId="0" borderId="0" xfId="4" applyNumberFormat="1" applyFont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43" fontId="13" fillId="0" borderId="0" xfId="1" applyFont="1" applyFill="1" applyBorder="1"/>
    <xf numFmtId="0" fontId="15" fillId="0" borderId="0" xfId="0" applyNumberFormat="1" applyFont="1" applyFill="1" applyBorder="1" applyAlignment="1">
      <alignment vertical="top" wrapText="1" readingOrder="1"/>
    </xf>
    <xf numFmtId="0" fontId="13" fillId="0" borderId="0" xfId="0" applyNumberFormat="1" applyFont="1" applyFill="1" applyBorder="1" applyAlignment="1">
      <alignment vertical="top" wrapText="1"/>
    </xf>
    <xf numFmtId="0" fontId="13" fillId="0" borderId="0" xfId="0" applyNumberFormat="1" applyFont="1" applyFill="1" applyBorder="1" applyAlignment="1">
      <alignment horizontal="left" vertical="top" wrapText="1"/>
    </xf>
    <xf numFmtId="0" fontId="13" fillId="0" borderId="0" xfId="0" applyFont="1" applyFill="1" applyBorder="1" applyAlignment="1"/>
    <xf numFmtId="43" fontId="14" fillId="0" borderId="0" xfId="1" applyFont="1" applyFill="1" applyBorder="1"/>
    <xf numFmtId="43" fontId="13" fillId="0" borderId="0" xfId="0" applyNumberFormat="1" applyFont="1" applyFill="1" applyBorder="1"/>
    <xf numFmtId="43" fontId="6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Border="1"/>
    <xf numFmtId="0" fontId="14" fillId="0" borderId="0" xfId="0" applyFont="1" applyFill="1" applyBorder="1" applyAlignment="1">
      <alignment vertical="top"/>
    </xf>
    <xf numFmtId="0" fontId="15" fillId="0" borderId="0" xfId="0" applyNumberFormat="1" applyFont="1" applyFill="1" applyBorder="1" applyAlignment="1">
      <alignment horizontal="left" vertical="top" wrapText="1" readingOrder="1"/>
    </xf>
    <xf numFmtId="43" fontId="13" fillId="0" borderId="0" xfId="1" applyFont="1" applyFill="1" applyBorder="1" applyAlignment="1">
      <alignment vertical="top"/>
    </xf>
    <xf numFmtId="8" fontId="17" fillId="0" borderId="0" xfId="0" applyNumberFormat="1" applyFont="1" applyFill="1" applyBorder="1"/>
    <xf numFmtId="43" fontId="17" fillId="0" borderId="0" xfId="1" applyFont="1" applyFill="1" applyBorder="1"/>
    <xf numFmtId="43" fontId="14" fillId="0" borderId="0" xfId="0" applyNumberFormat="1" applyFont="1" applyFill="1" applyBorder="1"/>
    <xf numFmtId="0" fontId="6" fillId="0" borderId="0" xfId="0" applyFont="1" applyFill="1" applyBorder="1"/>
    <xf numFmtId="0" fontId="13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vertical="top" wrapText="1" readingOrder="1"/>
    </xf>
    <xf numFmtId="0" fontId="14" fillId="0" borderId="0" xfId="0" applyFont="1" applyFill="1" applyBorder="1" applyAlignment="1"/>
    <xf numFmtId="0" fontId="14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0" fontId="16" fillId="0" borderId="0" xfId="0" applyNumberFormat="1" applyFont="1" applyFill="1" applyBorder="1" applyAlignment="1">
      <alignment vertical="top" wrapText="1" readingOrder="1"/>
    </xf>
    <xf numFmtId="43" fontId="7" fillId="0" borderId="0" xfId="1" applyFont="1" applyFill="1" applyBorder="1" applyAlignment="1">
      <alignment vertical="top"/>
    </xf>
    <xf numFmtId="0" fontId="20" fillId="0" borderId="0" xfId="0" applyNumberFormat="1" applyFont="1" applyFill="1" applyBorder="1" applyAlignment="1">
      <alignment vertical="top" wrapText="1" readingOrder="1"/>
    </xf>
    <xf numFmtId="43" fontId="6" fillId="0" borderId="0" xfId="1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7" fillId="0" borderId="0" xfId="0" applyNumberFormat="1" applyFont="1" applyFill="1" applyBorder="1" applyAlignment="1">
      <alignment vertical="top" wrapText="1" readingOrder="1"/>
    </xf>
    <xf numFmtId="0" fontId="16" fillId="0" borderId="0" xfId="0" applyNumberFormat="1" applyFont="1" applyFill="1" applyBorder="1" applyAlignment="1">
      <alignment horizontal="left" vertical="top" wrapText="1" readingOrder="1"/>
    </xf>
    <xf numFmtId="0" fontId="7" fillId="0" borderId="0" xfId="0" applyFont="1" applyFill="1" applyBorder="1"/>
    <xf numFmtId="43" fontId="19" fillId="0" borderId="0" xfId="1" applyFont="1" applyFill="1" applyBorder="1"/>
    <xf numFmtId="0" fontId="20" fillId="0" borderId="0" xfId="0" applyNumberFormat="1" applyFont="1" applyFill="1" applyBorder="1" applyAlignment="1">
      <alignment horizontal="left" vertical="top" wrapText="1" readingOrder="1"/>
    </xf>
    <xf numFmtId="0" fontId="14" fillId="0" borderId="0" xfId="0" applyNumberFormat="1" applyFont="1" applyFill="1" applyBorder="1" applyAlignment="1">
      <alignment horizontal="left" vertical="top" wrapText="1"/>
    </xf>
    <xf numFmtId="8" fontId="14" fillId="0" borderId="0" xfId="1" applyNumberFormat="1" applyFont="1" applyFill="1" applyBorder="1"/>
    <xf numFmtId="0" fontId="6" fillId="0" borderId="0" xfId="0" applyFont="1" applyFill="1" applyBorder="1" applyAlignment="1">
      <alignment horizontal="left" vertical="top"/>
    </xf>
    <xf numFmtId="0" fontId="6" fillId="0" borderId="0" xfId="0" applyNumberFormat="1" applyFont="1" applyFill="1" applyBorder="1" applyAlignment="1">
      <alignment vertical="top" wrapText="1" readingOrder="1"/>
    </xf>
    <xf numFmtId="0" fontId="14" fillId="0" borderId="0" xfId="0" applyNumberFormat="1" applyFont="1" applyFill="1" applyBorder="1" applyAlignment="1">
      <alignment vertical="top" wrapText="1" readingOrder="1"/>
    </xf>
    <xf numFmtId="0" fontId="10" fillId="2" borderId="0" xfId="0" applyFont="1" applyFill="1" applyBorder="1" applyAlignment="1">
      <alignment vertical="top"/>
    </xf>
    <xf numFmtId="0" fontId="21" fillId="2" borderId="0" xfId="0" applyNumberFormat="1" applyFont="1" applyFill="1" applyBorder="1" applyAlignment="1">
      <alignment horizontal="left" vertical="top" wrapText="1" readingOrder="1"/>
    </xf>
    <xf numFmtId="0" fontId="21" fillId="2" borderId="0" xfId="0" applyNumberFormat="1" applyFont="1" applyFill="1" applyBorder="1" applyAlignment="1">
      <alignment vertical="top" wrapText="1" readingOrder="1"/>
    </xf>
    <xf numFmtId="43" fontId="9" fillId="2" borderId="0" xfId="1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43" fontId="9" fillId="0" borderId="0" xfId="0" applyNumberFormat="1" applyFont="1" applyFill="1" applyBorder="1" applyAlignment="1">
      <alignment horizontal="center"/>
    </xf>
    <xf numFmtId="43" fontId="7" fillId="0" borderId="0" xfId="0" applyNumberFormat="1" applyFont="1" applyFill="1" applyBorder="1"/>
    <xf numFmtId="43" fontId="9" fillId="0" borderId="0" xfId="0" applyNumberFormat="1" applyFont="1" applyFill="1" applyBorder="1"/>
    <xf numFmtId="43" fontId="6" fillId="0" borderId="1" xfId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vertical="top" wrapText="1"/>
    </xf>
    <xf numFmtId="43" fontId="14" fillId="2" borderId="0" xfId="0" applyNumberFormat="1" applyFont="1" applyFill="1" applyBorder="1"/>
    <xf numFmtId="43" fontId="9" fillId="2" borderId="0" xfId="0" applyNumberFormat="1" applyFont="1" applyFill="1" applyBorder="1"/>
    <xf numFmtId="0" fontId="0" fillId="0" borderId="0" xfId="0" applyAlignment="1">
      <alignment wrapText="1"/>
    </xf>
    <xf numFmtId="0" fontId="3" fillId="0" borderId="0" xfId="0" applyFont="1" applyBorder="1" applyAlignment="1">
      <alignment wrapText="1"/>
    </xf>
    <xf numFmtId="43" fontId="22" fillId="0" borderId="0" xfId="1" applyFont="1" applyFill="1" applyBorder="1" applyAlignment="1">
      <alignment vertical="top"/>
    </xf>
    <xf numFmtId="43" fontId="11" fillId="0" borderId="0" xfId="1" applyFont="1" applyFill="1" applyBorder="1" applyAlignment="1">
      <alignment horizontal="center"/>
    </xf>
    <xf numFmtId="43" fontId="11" fillId="0" borderId="1" xfId="1" applyFont="1" applyFill="1" applyBorder="1" applyAlignment="1">
      <alignment horizontal="center"/>
    </xf>
    <xf numFmtId="9" fontId="14" fillId="0" borderId="0" xfId="2" applyFont="1" applyFill="1" applyBorder="1"/>
    <xf numFmtId="9" fontId="14" fillId="0" borderId="0" xfId="0" applyNumberFormat="1" applyFont="1" applyFill="1" applyBorder="1"/>
    <xf numFmtId="0" fontId="0" fillId="0" borderId="0" xfId="0" applyAlignment="1">
      <alignment wrapText="1"/>
    </xf>
    <xf numFmtId="0" fontId="3" fillId="0" borderId="0" xfId="0" applyFont="1" applyBorder="1" applyAlignment="1">
      <alignment wrapText="1"/>
    </xf>
    <xf numFmtId="0" fontId="9" fillId="0" borderId="0" xfId="4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5" applyFont="1" applyAlignment="1">
      <alignment horizontal="left" wrapText="1"/>
    </xf>
    <xf numFmtId="0" fontId="9" fillId="0" borderId="0" xfId="5" applyFont="1" applyAlignment="1">
      <alignment horizontal="center" wrapText="1"/>
    </xf>
    <xf numFmtId="0" fontId="9" fillId="0" borderId="0" xfId="4" applyFont="1" applyBorder="1" applyAlignment="1">
      <alignment horizontal="center"/>
    </xf>
    <xf numFmtId="0" fontId="11" fillId="0" borderId="0" xfId="4" applyFont="1" applyBorder="1" applyAlignment="1">
      <alignment horizontal="left" wrapText="1"/>
    </xf>
    <xf numFmtId="0" fontId="12" fillId="0" borderId="0" xfId="5" applyFont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 wrapText="1"/>
    </xf>
    <xf numFmtId="0" fontId="19" fillId="2" borderId="0" xfId="0" applyFont="1" applyFill="1" applyAlignment="1">
      <alignment wrapText="1"/>
    </xf>
    <xf numFmtId="0" fontId="21" fillId="2" borderId="0" xfId="0" applyNumberFormat="1" applyFont="1" applyFill="1" applyBorder="1" applyAlignment="1">
      <alignment vertical="top" wrapText="1" readingOrder="1"/>
    </xf>
    <xf numFmtId="0" fontId="9" fillId="2" borderId="0" xfId="0" applyNumberFormat="1" applyFont="1" applyFill="1" applyBorder="1" applyAlignment="1">
      <alignment vertical="top" wrapText="1"/>
    </xf>
    <xf numFmtId="0" fontId="15" fillId="0" borderId="0" xfId="0" applyNumberFormat="1" applyFont="1" applyFill="1" applyBorder="1" applyAlignment="1">
      <alignment vertical="top" wrapText="1" readingOrder="1"/>
    </xf>
    <xf numFmtId="0" fontId="13" fillId="0" borderId="0" xfId="0" applyNumberFormat="1" applyFont="1" applyFill="1" applyBorder="1" applyAlignment="1">
      <alignment vertical="top" wrapText="1"/>
    </xf>
    <xf numFmtId="0" fontId="16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20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18" fillId="0" borderId="0" xfId="0" applyNumberFormat="1" applyFont="1" applyFill="1" applyBorder="1" applyAlignment="1">
      <alignment vertical="top" wrapText="1" readingOrder="1"/>
    </xf>
    <xf numFmtId="0" fontId="14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4" fillId="0" borderId="0" xfId="0" applyNumberFormat="1" applyFont="1" applyFill="1" applyBorder="1" applyAlignment="1">
      <alignment vertical="top" wrapText="1" readingOrder="1"/>
    </xf>
    <xf numFmtId="0" fontId="14" fillId="0" borderId="0" xfId="0" applyNumberFormat="1" applyFont="1" applyFill="1" applyBorder="1" applyAlignment="1">
      <alignment horizontal="left" vertical="top" wrapText="1"/>
    </xf>
    <xf numFmtId="0" fontId="20" fillId="0" borderId="0" xfId="0" applyNumberFormat="1" applyFont="1" applyFill="1" applyBorder="1" applyAlignment="1">
      <alignment horizontal="left" vertical="top" wrapText="1" readingOrder="1"/>
    </xf>
    <xf numFmtId="0" fontId="16" fillId="0" borderId="0" xfId="0" applyNumberFormat="1" applyFont="1" applyFill="1" applyBorder="1" applyAlignment="1">
      <alignment horizontal="left" vertical="top" wrapText="1" readingOrder="1"/>
    </xf>
    <xf numFmtId="0" fontId="13" fillId="0" borderId="0" xfId="0" applyNumberFormat="1" applyFont="1" applyFill="1" applyBorder="1" applyAlignment="1">
      <alignment horizontal="left" vertical="top" wrapText="1"/>
    </xf>
    <xf numFmtId="164" fontId="5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5" fillId="0" borderId="0" xfId="0" applyFont="1" applyAlignment="1">
      <alignment wrapText="1"/>
    </xf>
    <xf numFmtId="0" fontId="14" fillId="0" borderId="0" xfId="0" applyFont="1" applyFill="1" applyBorder="1" applyAlignment="1">
      <alignment wrapText="1"/>
    </xf>
    <xf numFmtId="0" fontId="5" fillId="0" borderId="0" xfId="0" applyFont="1" applyBorder="1" applyAlignment="1">
      <alignment wrapText="1"/>
    </xf>
  </cellXfs>
  <cellStyles count="6">
    <cellStyle name="Comma" xfId="1" builtinId="3"/>
    <cellStyle name="Comma_D2006" xfId="3"/>
    <cellStyle name="Normal" xfId="0" builtinId="0"/>
    <cellStyle name="Normal 2" xfId="4"/>
    <cellStyle name="Normal_D2006" xfId="5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ctr">
              <a:defRPr sz="3200"/>
            </a:pPr>
            <a:r>
              <a:rPr lang="en-US" sz="3200"/>
              <a:t>Ejecucion</a:t>
            </a:r>
            <a:r>
              <a:rPr lang="en-US" sz="3200" baseline="0"/>
              <a:t> presupuestaria Febrero 2014</a:t>
            </a:r>
            <a:endParaRPr lang="en-US" sz="3200"/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EJECUCION!$O$98:$O$100</c:f>
              <c:strCache>
                <c:ptCount val="3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</c:strCache>
            </c:strRef>
          </c:cat>
          <c:val>
            <c:numRef>
              <c:f>EJECUCION!$Q$98:$Q$100</c:f>
              <c:numCache>
                <c:formatCode>0%</c:formatCode>
                <c:ptCount val="3"/>
                <c:pt idx="0">
                  <c:v>0.53704740768757853</c:v>
                </c:pt>
                <c:pt idx="1">
                  <c:v>0.44085408903351192</c:v>
                </c:pt>
                <c:pt idx="2">
                  <c:v>2.209850327890954E-2</c:v>
                </c:pt>
              </c:numCache>
            </c:numRef>
          </c:val>
        </c:ser>
        <c:dLbls>
          <c:showPercent val="1"/>
        </c:dLbls>
      </c:pie3DChart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22" r="0.75000000000000722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8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16422" y="1100301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114298</xdr:colOff>
      <xdr:row>0</xdr:row>
      <xdr:rowOff>85725</xdr:rowOff>
    </xdr:from>
    <xdr:to>
      <xdr:col>3</xdr:col>
      <xdr:colOff>352425</xdr:colOff>
      <xdr:row>5</xdr:row>
      <xdr:rowOff>95250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14298" y="857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1037132</xdr:colOff>
      <xdr:row>0</xdr:row>
      <xdr:rowOff>57150</xdr:rowOff>
    </xdr:from>
    <xdr:to>
      <xdr:col>7</xdr:col>
      <xdr:colOff>657226</xdr:colOff>
      <xdr:row>5</xdr:row>
      <xdr:rowOff>135851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5732957" y="57150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133350</xdr:rowOff>
    </xdr:from>
    <xdr:to>
      <xdr:col>3</xdr:col>
      <xdr:colOff>458342</xdr:colOff>
      <xdr:row>0</xdr:row>
      <xdr:rowOff>129794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57200" y="133350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0</xdr:row>
      <xdr:rowOff>161925</xdr:rowOff>
    </xdr:from>
    <xdr:to>
      <xdr:col>10</xdr:col>
      <xdr:colOff>199851</xdr:colOff>
      <xdr:row>0</xdr:row>
      <xdr:rowOff>157225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81800" y="161925"/>
          <a:ext cx="1135968" cy="72389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85725</xdr:rowOff>
    </xdr:from>
    <xdr:to>
      <xdr:col>5</xdr:col>
      <xdr:colOff>57152</xdr:colOff>
      <xdr:row>5</xdr:row>
      <xdr:rowOff>0</xdr:rowOff>
    </xdr:to>
    <xdr:pic>
      <xdr:nvPicPr>
        <xdr:cNvPr id="4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19100" y="857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0</xdr:row>
      <xdr:rowOff>57150</xdr:rowOff>
    </xdr:from>
    <xdr:to>
      <xdr:col>10</xdr:col>
      <xdr:colOff>123825</xdr:colOff>
      <xdr:row>4</xdr:row>
      <xdr:rowOff>138467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5915025" y="57150"/>
          <a:ext cx="933450" cy="8052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workbookViewId="0">
      <selection activeCell="H14" sqref="H14"/>
    </sheetView>
  </sheetViews>
  <sheetFormatPr defaultColWidth="11.42578125" defaultRowHeight="12.75"/>
  <cols>
    <col min="1" max="1" width="7.85546875" style="4" customWidth="1"/>
    <col min="2" max="2" width="8.5703125" style="4" customWidth="1"/>
    <col min="3" max="3" width="9.85546875" style="4" customWidth="1"/>
    <col min="4" max="4" width="21.140625" style="4" customWidth="1"/>
    <col min="5" max="5" width="18.140625" style="2" customWidth="1"/>
    <col min="6" max="6" width="4.85546875" style="2" customWidth="1"/>
    <col min="7" max="7" width="21.140625" style="2" bestFit="1" customWidth="1"/>
    <col min="8" max="8" width="14" style="2" customWidth="1"/>
    <col min="9" max="9" width="41.42578125" style="2" customWidth="1"/>
    <col min="10" max="10" width="18.140625" style="2" customWidth="1"/>
    <col min="11" max="11" width="13.85546875" style="4" bestFit="1" customWidth="1"/>
    <col min="12" max="12" width="17.85546875" style="4" bestFit="1" customWidth="1"/>
    <col min="13" max="13" width="11.42578125" style="4"/>
    <col min="14" max="14" width="11.5703125" style="4" bestFit="1" customWidth="1"/>
    <col min="15" max="20" width="11.42578125" style="4"/>
    <col min="21" max="39" width="0" style="4" hidden="1" customWidth="1"/>
    <col min="40" max="16384" width="11.42578125" style="4"/>
  </cols>
  <sheetData>
    <row r="7" spans="1:39" ht="18.75">
      <c r="A7" s="86" t="s">
        <v>111</v>
      </c>
      <c r="B7" s="86"/>
      <c r="C7" s="86"/>
      <c r="D7" s="86"/>
      <c r="E7" s="86"/>
      <c r="F7" s="86"/>
      <c r="G7" s="86"/>
      <c r="H7" s="86"/>
    </row>
    <row r="8" spans="1:39" ht="15">
      <c r="A8" s="87"/>
      <c r="B8" s="87"/>
      <c r="C8" s="87"/>
      <c r="D8" s="87"/>
      <c r="E8" s="87"/>
      <c r="F8" s="87"/>
    </row>
    <row r="9" spans="1:39" ht="15.75">
      <c r="A9" s="85" t="s">
        <v>126</v>
      </c>
      <c r="B9" s="85"/>
      <c r="C9" s="85"/>
      <c r="D9" s="85"/>
      <c r="E9" s="85"/>
      <c r="F9" s="85"/>
      <c r="G9" s="85"/>
    </row>
    <row r="10" spans="1:39" ht="15.75">
      <c r="A10" s="85" t="s">
        <v>138</v>
      </c>
      <c r="B10" s="85"/>
      <c r="C10" s="85"/>
      <c r="D10" s="85"/>
      <c r="E10" s="85"/>
      <c r="F10" s="85"/>
      <c r="G10" s="85"/>
    </row>
    <row r="11" spans="1:39" ht="15.75">
      <c r="A11" s="85" t="s">
        <v>127</v>
      </c>
      <c r="B11" s="85"/>
      <c r="C11" s="85"/>
      <c r="D11" s="85"/>
      <c r="E11" s="85"/>
      <c r="F11" s="85"/>
      <c r="G11" s="85"/>
    </row>
    <row r="12" spans="1:39">
      <c r="A12" s="5"/>
      <c r="B12" s="5"/>
      <c r="C12" s="5"/>
      <c r="D12" s="6"/>
      <c r="E12" s="7"/>
      <c r="F12" s="7"/>
      <c r="G12" s="7"/>
    </row>
    <row r="14" spans="1:39" s="2" customFormat="1" ht="15.75">
      <c r="A14" s="85" t="s">
        <v>128</v>
      </c>
      <c r="B14" s="85"/>
      <c r="C14" s="85"/>
      <c r="D14" s="85"/>
      <c r="E14" s="85"/>
      <c r="F14" s="85"/>
      <c r="G14" s="8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2" customFormat="1" ht="15.75">
      <c r="A15" s="85"/>
      <c r="B15" s="85"/>
      <c r="C15" s="85"/>
      <c r="D15" s="85"/>
      <c r="E15" s="85"/>
      <c r="F15" s="85"/>
      <c r="G15" s="85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2" customFormat="1" ht="15">
      <c r="A16" s="4"/>
      <c r="B16" s="4"/>
      <c r="C16" s="4"/>
      <c r="D16" s="8"/>
      <c r="E16" s="8"/>
      <c r="F16" s="8"/>
      <c r="G16" s="8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s="2" customFormat="1">
      <c r="A17" s="4"/>
      <c r="B17" s="4"/>
      <c r="C17" s="4"/>
      <c r="D17" s="9"/>
      <c r="E17" s="9"/>
      <c r="F17" s="9"/>
      <c r="G17" s="9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s="2" customFormat="1" ht="15.75">
      <c r="A18" s="90" t="s">
        <v>129</v>
      </c>
      <c r="B18" s="90"/>
      <c r="C18" s="90"/>
      <c r="D18" s="90"/>
      <c r="E18" s="10"/>
      <c r="F18" s="10"/>
      <c r="G18" s="11" t="s">
        <v>130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s="2" customFormat="1" ht="18">
      <c r="A19" s="91" t="s">
        <v>139</v>
      </c>
      <c r="B19" s="91"/>
      <c r="C19" s="91"/>
      <c r="D19" s="91"/>
      <c r="E19" s="12"/>
      <c r="F19" s="12"/>
      <c r="G19" s="79">
        <v>65340638.169999994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s="2" customFormat="1" ht="18.75" thickBot="1">
      <c r="A20" s="91" t="s">
        <v>131</v>
      </c>
      <c r="B20" s="91"/>
      <c r="C20" s="91"/>
      <c r="D20" s="91"/>
      <c r="E20" s="12"/>
      <c r="F20" s="14"/>
      <c r="G20" s="80">
        <v>17942779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s="2" customFormat="1" ht="18.75" thickTop="1">
      <c r="A21" s="92" t="s">
        <v>132</v>
      </c>
      <c r="B21" s="92"/>
      <c r="C21" s="92"/>
      <c r="D21" s="92"/>
      <c r="E21" s="14"/>
      <c r="F21" s="14"/>
      <c r="G21" s="15">
        <f>SUM(G19:G20)</f>
        <v>83283417.169999987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s="2" customFormat="1" ht="30" customHeight="1">
      <c r="A22" s="16"/>
      <c r="B22" s="16"/>
      <c r="C22" s="16"/>
      <c r="D22" s="17"/>
      <c r="E22" s="14"/>
      <c r="F22" s="14"/>
      <c r="G22" s="1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s="2" customFormat="1" ht="18">
      <c r="A23" s="92" t="s">
        <v>133</v>
      </c>
      <c r="B23" s="92"/>
      <c r="C23" s="16"/>
      <c r="D23" s="14"/>
      <c r="E23" s="14"/>
      <c r="F23" s="14"/>
      <c r="G23" s="1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s="2" customFormat="1" ht="18">
      <c r="A24" s="88" t="s">
        <v>134</v>
      </c>
      <c r="B24" s="88"/>
      <c r="C24" s="88"/>
      <c r="D24" s="88"/>
      <c r="E24" s="14"/>
      <c r="F24" s="13"/>
      <c r="G24" s="13">
        <v>28442449.869999997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s="2" customFormat="1" ht="18.75" thickBot="1">
      <c r="A25" s="89" t="s">
        <v>140</v>
      </c>
      <c r="B25" s="89"/>
      <c r="C25" s="89"/>
      <c r="D25" s="89"/>
      <c r="E25" s="13"/>
      <c r="F25" s="17"/>
      <c r="G25" s="18">
        <f>+G21-G24</f>
        <v>54840967.29999999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s="2" customFormat="1" ht="30" customHeight="1" thickTop="1">
      <c r="A26" s="89"/>
      <c r="B26" s="89"/>
      <c r="C26" s="89"/>
      <c r="D26" s="19"/>
      <c r="E26" s="17"/>
      <c r="F26" s="19"/>
      <c r="G26" s="20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2" customFormat="1" ht="15.75">
      <c r="A27" s="4"/>
      <c r="B27" s="4"/>
      <c r="C27" s="4"/>
      <c r="D27" s="4"/>
      <c r="E27" s="19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</sheetData>
  <mergeCells count="15"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  <mergeCell ref="A14:G14"/>
    <mergeCell ref="A7:H7"/>
    <mergeCell ref="A8:F8"/>
    <mergeCell ref="A9:G9"/>
    <mergeCell ref="A10:G10"/>
    <mergeCell ref="A11:G11"/>
  </mergeCells>
  <pageMargins left="0.31" right="0.18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U112"/>
  <sheetViews>
    <sheetView tabSelected="1" topLeftCell="A94" zoomScaleNormal="100" workbookViewId="0">
      <selection activeCell="H99" sqref="H99"/>
    </sheetView>
  </sheetViews>
  <sheetFormatPr defaultColWidth="14.42578125" defaultRowHeight="14.25"/>
  <cols>
    <col min="1" max="1" width="5.42578125" style="21" customWidth="1"/>
    <col min="2" max="2" width="7.140625" style="21" customWidth="1"/>
    <col min="3" max="3" width="6.28515625" style="21" customWidth="1"/>
    <col min="4" max="4" width="7.140625" style="21" customWidth="1"/>
    <col min="5" max="5" width="9.28515625" style="21" customWidth="1"/>
    <col min="6" max="6" width="22.5703125" style="21" bestFit="1" customWidth="1"/>
    <col min="7" max="7" width="14.42578125" style="21"/>
    <col min="8" max="8" width="14.7109375" style="21" customWidth="1"/>
    <col min="9" max="9" width="8.42578125" style="21" customWidth="1"/>
    <col min="10" max="10" width="5.42578125" style="21" customWidth="1"/>
    <col min="11" max="12" width="17.5703125" style="21" bestFit="1" customWidth="1"/>
    <col min="13" max="13" width="15.28515625" style="21" bestFit="1" customWidth="1"/>
    <col min="14" max="14" width="14.42578125" style="21"/>
    <col min="15" max="15" width="44.7109375" style="21" bestFit="1" customWidth="1"/>
    <col min="16" max="16" width="17.5703125" style="21" bestFit="1" customWidth="1"/>
    <col min="17" max="16384" width="14.42578125" style="21"/>
  </cols>
  <sheetData>
    <row r="6" spans="1:12" ht="15.7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2" ht="15.75">
      <c r="A7" s="93" t="s">
        <v>1</v>
      </c>
      <c r="B7" s="93"/>
      <c r="C7" s="93"/>
      <c r="D7" s="93"/>
      <c r="E7" s="93"/>
      <c r="F7" s="93"/>
      <c r="G7" s="93"/>
      <c r="H7" s="93"/>
      <c r="I7" s="93"/>
      <c r="J7" s="93"/>
      <c r="K7" s="93"/>
    </row>
    <row r="8" spans="1:12" ht="15.75">
      <c r="A8" s="93" t="s">
        <v>2</v>
      </c>
      <c r="B8" s="93"/>
      <c r="C8" s="93"/>
      <c r="D8" s="93"/>
      <c r="E8" s="93"/>
      <c r="F8" s="93"/>
      <c r="G8" s="93"/>
      <c r="H8" s="93"/>
      <c r="I8" s="93"/>
      <c r="J8" s="93"/>
      <c r="K8" s="93"/>
    </row>
    <row r="9" spans="1:12" ht="16.5" thickBot="1">
      <c r="A9" s="94" t="s">
        <v>3</v>
      </c>
      <c r="B9" s="94"/>
      <c r="C9" s="94"/>
      <c r="D9" s="94"/>
      <c r="E9" s="94"/>
      <c r="F9" s="94"/>
      <c r="G9" s="94"/>
      <c r="H9" s="94"/>
      <c r="I9" s="94"/>
      <c r="J9" s="94"/>
      <c r="K9" s="93"/>
    </row>
    <row r="10" spans="1:12" ht="15" thickTop="1">
      <c r="A10" s="95" t="s">
        <v>4</v>
      </c>
      <c r="B10" s="95"/>
      <c r="C10" s="95"/>
      <c r="D10" s="95"/>
      <c r="E10" s="95"/>
      <c r="F10" s="95"/>
      <c r="G10" s="95"/>
      <c r="H10" s="95"/>
      <c r="I10" s="95"/>
      <c r="J10" s="95"/>
      <c r="K10" s="31"/>
      <c r="L10" s="31">
        <v>65340638.169999994</v>
      </c>
    </row>
    <row r="11" spans="1:12" ht="15" thickBot="1">
      <c r="A11" s="95" t="s">
        <v>5</v>
      </c>
      <c r="B11" s="95"/>
      <c r="C11" s="95"/>
      <c r="D11" s="95"/>
      <c r="E11" s="95"/>
      <c r="F11" s="95"/>
      <c r="G11" s="95"/>
      <c r="H11" s="95"/>
      <c r="I11" s="32"/>
      <c r="J11" s="32"/>
      <c r="K11" s="31"/>
      <c r="L11" s="72">
        <v>17942779</v>
      </c>
    </row>
    <row r="12" spans="1:12" ht="16.5" thickTop="1">
      <c r="A12" s="108" t="s">
        <v>6</v>
      </c>
      <c r="B12" s="108"/>
      <c r="C12" s="108"/>
      <c r="D12" s="108"/>
      <c r="E12" s="108"/>
      <c r="F12" s="108"/>
      <c r="G12" s="108"/>
      <c r="H12" s="22"/>
      <c r="I12" s="22"/>
      <c r="J12" s="22"/>
      <c r="K12" s="69"/>
      <c r="L12" s="71">
        <f>SUM(L10:L11)</f>
        <v>83283417.169999987</v>
      </c>
    </row>
    <row r="13" spans="1:12" ht="1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2" ht="15">
      <c r="A14" s="23"/>
      <c r="B14" s="23"/>
      <c r="C14" s="109"/>
      <c r="D14" s="109"/>
      <c r="E14" s="109"/>
      <c r="F14" s="109"/>
      <c r="G14" s="109"/>
      <c r="H14" s="109"/>
      <c r="I14" s="109"/>
      <c r="J14" s="109"/>
    </row>
    <row r="15" spans="1:12" ht="15">
      <c r="A15" s="42"/>
      <c r="B15" s="42"/>
      <c r="C15" s="33"/>
      <c r="D15" s="33"/>
      <c r="E15" s="33"/>
      <c r="F15" s="96" t="s">
        <v>112</v>
      </c>
      <c r="G15" s="97"/>
      <c r="H15" s="97"/>
      <c r="I15" s="33"/>
      <c r="J15" s="33"/>
      <c r="K15" s="34"/>
    </row>
    <row r="16" spans="1:12" ht="15.75">
      <c r="A16" s="33" t="s">
        <v>135</v>
      </c>
      <c r="B16" s="33" t="s">
        <v>7</v>
      </c>
      <c r="C16" s="33" t="s">
        <v>8</v>
      </c>
      <c r="D16" s="33" t="s">
        <v>9</v>
      </c>
      <c r="E16" s="33" t="s">
        <v>136</v>
      </c>
      <c r="F16" s="96" t="s">
        <v>10</v>
      </c>
      <c r="G16" s="97"/>
      <c r="H16" s="97"/>
      <c r="I16" s="33"/>
      <c r="J16" s="33"/>
      <c r="K16" s="43">
        <v>2014</v>
      </c>
    </row>
    <row r="17" spans="1:21" ht="15">
      <c r="A17" s="36">
        <v>2</v>
      </c>
      <c r="B17" s="35"/>
      <c r="C17" s="35"/>
      <c r="D17" s="35"/>
      <c r="E17" s="25"/>
      <c r="F17" s="102"/>
      <c r="G17" s="103"/>
      <c r="H17" s="103"/>
      <c r="I17" s="103"/>
      <c r="J17" s="103"/>
      <c r="K17" s="37"/>
      <c r="L17" s="23"/>
      <c r="M17" s="23"/>
      <c r="N17" s="100"/>
      <c r="O17" s="101"/>
      <c r="P17" s="101"/>
      <c r="Q17" s="101"/>
      <c r="R17" s="101"/>
      <c r="S17" s="101"/>
      <c r="U17" s="24"/>
    </row>
    <row r="18" spans="1:21" ht="15.75">
      <c r="A18" s="64"/>
      <c r="B18" s="65">
        <v>2.1</v>
      </c>
      <c r="C18" s="66"/>
      <c r="D18" s="66"/>
      <c r="E18" s="64"/>
      <c r="F18" s="98" t="s">
        <v>11</v>
      </c>
      <c r="G18" s="99"/>
      <c r="H18" s="99"/>
      <c r="I18" s="99"/>
      <c r="J18" s="99"/>
      <c r="K18" s="67">
        <f>+K19+K24+K27</f>
        <v>15916485.16</v>
      </c>
      <c r="L18" s="23"/>
      <c r="M18" s="23"/>
      <c r="N18" s="100"/>
      <c r="O18" s="101"/>
      <c r="P18" s="101"/>
      <c r="Q18" s="101"/>
      <c r="R18" s="101"/>
      <c r="S18" s="101"/>
      <c r="U18" s="24"/>
    </row>
    <row r="19" spans="1:21" ht="18" customHeight="1">
      <c r="A19" s="47"/>
      <c r="B19" s="47"/>
      <c r="C19" s="48" t="s">
        <v>12</v>
      </c>
      <c r="D19" s="48"/>
      <c r="E19" s="47"/>
      <c r="F19" s="102" t="s">
        <v>13</v>
      </c>
      <c r="G19" s="103"/>
      <c r="H19" s="103"/>
      <c r="I19" s="103"/>
      <c r="J19" s="103"/>
      <c r="K19" s="49">
        <f>+K20+K22</f>
        <v>14770755.869999999</v>
      </c>
      <c r="L19" s="23"/>
      <c r="M19" s="23"/>
      <c r="N19" s="100"/>
      <c r="O19" s="101"/>
      <c r="P19" s="101"/>
      <c r="Q19" s="101"/>
      <c r="R19" s="101"/>
      <c r="S19" s="101"/>
      <c r="U19" s="24"/>
    </row>
    <row r="20" spans="1:21" ht="19.5" customHeight="1">
      <c r="A20" s="47"/>
      <c r="B20" s="47"/>
      <c r="C20" s="47"/>
      <c r="D20" s="50" t="s">
        <v>14</v>
      </c>
      <c r="E20" s="47"/>
      <c r="F20" s="104" t="s">
        <v>15</v>
      </c>
      <c r="G20" s="105"/>
      <c r="H20" s="105"/>
      <c r="I20" s="105"/>
      <c r="J20" s="105"/>
      <c r="K20" s="51">
        <f>K21</f>
        <v>14490755.869999999</v>
      </c>
      <c r="M20" s="44"/>
      <c r="N20" s="106"/>
      <c r="O20" s="107"/>
      <c r="P20" s="107"/>
      <c r="Q20" s="107"/>
      <c r="R20" s="107"/>
      <c r="S20" s="107"/>
      <c r="U20" s="29"/>
    </row>
    <row r="21" spans="1:21" ht="19.5" customHeight="1">
      <c r="A21" s="47"/>
      <c r="B21" s="47"/>
      <c r="C21" s="47"/>
      <c r="D21" s="47"/>
      <c r="E21" s="50" t="s">
        <v>16</v>
      </c>
      <c r="F21" s="104" t="s">
        <v>17</v>
      </c>
      <c r="G21" s="105"/>
      <c r="H21" s="105"/>
      <c r="I21" s="105"/>
      <c r="J21" s="105"/>
      <c r="K21" s="51">
        <v>14490755.869999999</v>
      </c>
      <c r="M21" s="45"/>
      <c r="N21" s="44"/>
      <c r="O21" s="106"/>
      <c r="P21" s="107"/>
      <c r="Q21" s="107"/>
      <c r="R21" s="107"/>
      <c r="S21" s="107"/>
      <c r="T21" s="107"/>
      <c r="U21" s="29"/>
    </row>
    <row r="22" spans="1:21" ht="16.5" customHeight="1">
      <c r="A22" s="47"/>
      <c r="B22" s="47"/>
      <c r="C22" s="47"/>
      <c r="D22" s="50" t="s">
        <v>18</v>
      </c>
      <c r="E22" s="47"/>
      <c r="F22" s="104" t="s">
        <v>19</v>
      </c>
      <c r="G22" s="105"/>
      <c r="H22" s="105"/>
      <c r="I22" s="105"/>
      <c r="J22" s="105"/>
      <c r="K22" s="51">
        <v>280000</v>
      </c>
      <c r="M22" s="45"/>
      <c r="N22" s="44"/>
      <c r="O22" s="106"/>
      <c r="P22" s="107"/>
      <c r="Q22" s="107"/>
      <c r="R22" s="46"/>
      <c r="S22" s="46"/>
      <c r="U22" s="29"/>
    </row>
    <row r="23" spans="1:21" ht="18" customHeight="1">
      <c r="A23" s="47"/>
      <c r="B23" s="47"/>
      <c r="C23" s="47"/>
      <c r="D23" s="47"/>
      <c r="E23" s="50" t="s">
        <v>20</v>
      </c>
      <c r="F23" s="104" t="s">
        <v>21</v>
      </c>
      <c r="G23" s="105"/>
      <c r="H23" s="105"/>
      <c r="I23" s="105"/>
      <c r="J23" s="105"/>
      <c r="K23" s="51">
        <v>280000</v>
      </c>
      <c r="M23" s="45"/>
      <c r="N23" s="44"/>
      <c r="O23" s="106"/>
      <c r="P23" s="107"/>
      <c r="Q23" s="107"/>
      <c r="R23" s="46"/>
      <c r="S23" s="46"/>
      <c r="U23" s="29"/>
    </row>
    <row r="24" spans="1:21" s="23" customFormat="1" ht="15">
      <c r="A24" s="53"/>
      <c r="B24" s="53"/>
      <c r="C24" s="52">
        <v>21.3</v>
      </c>
      <c r="D24" s="53"/>
      <c r="E24" s="54"/>
      <c r="F24" s="110" t="s">
        <v>22</v>
      </c>
      <c r="G24" s="110"/>
      <c r="H24" s="110"/>
      <c r="I24" s="110"/>
      <c r="J24" s="110"/>
      <c r="K24" s="49">
        <v>44250</v>
      </c>
      <c r="M24" s="28"/>
      <c r="N24" s="25"/>
      <c r="O24" s="25"/>
      <c r="P24" s="26"/>
      <c r="Q24" s="26"/>
      <c r="R24" s="26"/>
      <c r="S24" s="26"/>
      <c r="U24" s="24"/>
    </row>
    <row r="25" spans="1:21">
      <c r="A25" s="47"/>
      <c r="B25" s="47"/>
      <c r="C25" s="47"/>
      <c r="D25" s="61" t="s">
        <v>23</v>
      </c>
      <c r="E25" s="62"/>
      <c r="F25" s="111" t="s">
        <v>24</v>
      </c>
      <c r="G25" s="111"/>
      <c r="H25" s="111"/>
      <c r="I25" s="111"/>
      <c r="J25" s="111"/>
      <c r="K25" s="51">
        <v>44250</v>
      </c>
      <c r="M25" s="45"/>
      <c r="N25" s="44"/>
      <c r="O25" s="44"/>
      <c r="P25" s="46"/>
      <c r="Q25" s="46"/>
      <c r="R25" s="46"/>
      <c r="S25" s="46"/>
      <c r="U25" s="29"/>
    </row>
    <row r="26" spans="1:21" ht="21" customHeight="1">
      <c r="A26" s="47"/>
      <c r="B26" s="47"/>
      <c r="C26" s="47"/>
      <c r="D26" s="47"/>
      <c r="E26" s="62" t="s">
        <v>25</v>
      </c>
      <c r="F26" s="111" t="s">
        <v>26</v>
      </c>
      <c r="G26" s="111"/>
      <c r="H26" s="111"/>
      <c r="I26" s="111"/>
      <c r="J26" s="111"/>
      <c r="K26" s="51">
        <v>44250</v>
      </c>
      <c r="M26" s="45"/>
      <c r="N26" s="44"/>
      <c r="O26" s="44"/>
      <c r="P26" s="46"/>
      <c r="Q26" s="46"/>
      <c r="R26" s="46"/>
      <c r="S26" s="46"/>
      <c r="U26" s="29"/>
    </row>
    <row r="27" spans="1:21" s="23" customFormat="1" ht="16.5" customHeight="1">
      <c r="A27" s="53"/>
      <c r="B27" s="53"/>
      <c r="C27" s="48" t="s">
        <v>27</v>
      </c>
      <c r="D27" s="53"/>
      <c r="E27" s="53"/>
      <c r="F27" s="102" t="s">
        <v>28</v>
      </c>
      <c r="G27" s="103"/>
      <c r="H27" s="103"/>
      <c r="I27" s="103"/>
      <c r="J27" s="103"/>
      <c r="K27" s="49">
        <f>+K28+K30+K32</f>
        <v>1101479.29</v>
      </c>
      <c r="N27" s="100"/>
      <c r="O27" s="101"/>
      <c r="P27" s="101"/>
      <c r="Q27" s="101"/>
      <c r="R27" s="101"/>
      <c r="S27" s="101"/>
      <c r="U27" s="24"/>
    </row>
    <row r="28" spans="1:21" ht="21.75" customHeight="1">
      <c r="A28" s="47"/>
      <c r="B28" s="47"/>
      <c r="C28" s="47"/>
      <c r="D28" s="50" t="s">
        <v>29</v>
      </c>
      <c r="E28" s="47"/>
      <c r="F28" s="104" t="s">
        <v>30</v>
      </c>
      <c r="G28" s="105"/>
      <c r="H28" s="105"/>
      <c r="I28" s="105"/>
      <c r="J28" s="105"/>
      <c r="K28" s="51">
        <v>507526.71</v>
      </c>
      <c r="N28" s="106"/>
      <c r="O28" s="107"/>
      <c r="P28" s="107"/>
      <c r="Q28" s="107"/>
      <c r="R28" s="107"/>
      <c r="S28" s="107"/>
      <c r="U28" s="60"/>
    </row>
    <row r="29" spans="1:21" ht="17.25" customHeight="1">
      <c r="A29" s="47"/>
      <c r="B29" s="47"/>
      <c r="C29" s="47"/>
      <c r="D29" s="47"/>
      <c r="E29" s="50" t="s">
        <v>31</v>
      </c>
      <c r="F29" s="104" t="s">
        <v>30</v>
      </c>
      <c r="G29" s="105"/>
      <c r="H29" s="105"/>
      <c r="I29" s="105"/>
      <c r="J29" s="105"/>
      <c r="K29" s="51">
        <v>507526.71</v>
      </c>
      <c r="M29" s="63"/>
      <c r="N29" s="112"/>
      <c r="O29" s="107"/>
      <c r="P29" s="107"/>
      <c r="Q29" s="107"/>
      <c r="R29" s="107"/>
      <c r="S29" s="107"/>
      <c r="U29" s="38"/>
    </row>
    <row r="30" spans="1:21" ht="21.75" customHeight="1">
      <c r="A30" s="47"/>
      <c r="B30" s="47"/>
      <c r="C30" s="47"/>
      <c r="D30" s="50" t="s">
        <v>32</v>
      </c>
      <c r="E30" s="47"/>
      <c r="F30" s="104" t="s">
        <v>33</v>
      </c>
      <c r="G30" s="105"/>
      <c r="H30" s="105"/>
      <c r="I30" s="105"/>
      <c r="J30" s="105"/>
      <c r="K30" s="51">
        <v>529326</v>
      </c>
      <c r="M30" s="44"/>
      <c r="N30" s="44"/>
      <c r="O30" s="106"/>
      <c r="P30" s="107"/>
      <c r="Q30" s="107"/>
      <c r="R30" s="46"/>
      <c r="S30" s="46"/>
      <c r="U30" s="29"/>
    </row>
    <row r="31" spans="1:21" ht="21" customHeight="1">
      <c r="A31" s="47"/>
      <c r="B31" s="47"/>
      <c r="C31" s="47"/>
      <c r="D31" s="47"/>
      <c r="E31" s="50" t="s">
        <v>34</v>
      </c>
      <c r="F31" s="104" t="s">
        <v>33</v>
      </c>
      <c r="G31" s="105"/>
      <c r="H31" s="105"/>
      <c r="I31" s="105"/>
      <c r="J31" s="105"/>
      <c r="K31" s="51">
        <v>529326</v>
      </c>
      <c r="M31" s="44"/>
      <c r="N31" s="44"/>
      <c r="O31" s="106"/>
      <c r="P31" s="107"/>
      <c r="Q31" s="107"/>
      <c r="R31" s="46"/>
      <c r="S31" s="46"/>
      <c r="U31" s="29"/>
    </row>
    <row r="32" spans="1:21" ht="19.5" customHeight="1">
      <c r="A32" s="47"/>
      <c r="B32" s="47"/>
      <c r="C32" s="47"/>
      <c r="D32" s="50" t="s">
        <v>35</v>
      </c>
      <c r="E32" s="47"/>
      <c r="F32" s="104" t="s">
        <v>36</v>
      </c>
      <c r="G32" s="105"/>
      <c r="H32" s="105"/>
      <c r="I32" s="105"/>
      <c r="J32" s="105"/>
      <c r="K32" s="51">
        <v>64626.58</v>
      </c>
      <c r="M32" s="44"/>
      <c r="N32" s="44"/>
      <c r="O32" s="106"/>
      <c r="P32" s="107"/>
      <c r="Q32" s="107"/>
      <c r="R32" s="46"/>
      <c r="S32" s="46"/>
      <c r="U32" s="29"/>
    </row>
    <row r="33" spans="1:21" ht="21" customHeight="1">
      <c r="A33" s="47"/>
      <c r="B33" s="47"/>
      <c r="C33" s="47"/>
      <c r="D33" s="47"/>
      <c r="E33" s="50" t="s">
        <v>37</v>
      </c>
      <c r="F33" s="104" t="s">
        <v>36</v>
      </c>
      <c r="G33" s="105"/>
      <c r="H33" s="105"/>
      <c r="I33" s="105"/>
      <c r="J33" s="105"/>
      <c r="K33" s="51">
        <v>64626.58</v>
      </c>
      <c r="M33" s="44"/>
      <c r="N33" s="44"/>
      <c r="O33" s="106"/>
      <c r="P33" s="107"/>
      <c r="Q33" s="107"/>
      <c r="R33" s="46"/>
      <c r="S33" s="46"/>
      <c r="U33" s="29"/>
    </row>
    <row r="34" spans="1:21" ht="21" customHeight="1">
      <c r="A34" s="47"/>
      <c r="B34" s="47"/>
      <c r="C34" s="47"/>
      <c r="D34" s="47"/>
      <c r="E34" s="50"/>
      <c r="F34" s="50"/>
      <c r="G34" s="73"/>
      <c r="H34" s="73"/>
      <c r="I34" s="73"/>
      <c r="J34" s="73"/>
      <c r="K34" s="51"/>
      <c r="L34" s="70">
        <f>K18</f>
        <v>15916485.16</v>
      </c>
      <c r="M34" s="44"/>
      <c r="N34" s="44"/>
      <c r="O34" s="44"/>
      <c r="P34" s="46"/>
      <c r="Q34" s="46"/>
      <c r="R34" s="46"/>
      <c r="S34" s="46"/>
      <c r="U34" s="29"/>
    </row>
    <row r="35" spans="1:21" ht="15.75">
      <c r="A35" s="68"/>
      <c r="B35" s="65">
        <v>2.2000000000000002</v>
      </c>
      <c r="C35" s="68"/>
      <c r="D35" s="68"/>
      <c r="E35" s="68"/>
      <c r="F35" s="98" t="s">
        <v>38</v>
      </c>
      <c r="G35" s="99"/>
      <c r="H35" s="99"/>
      <c r="I35" s="99"/>
      <c r="J35" s="99"/>
      <c r="K35" s="67">
        <v>13065601.779999999</v>
      </c>
      <c r="L35" s="23"/>
      <c r="M35" s="25"/>
      <c r="N35" s="25"/>
      <c r="O35" s="100"/>
      <c r="P35" s="101"/>
      <c r="Q35" s="101"/>
      <c r="R35" s="101"/>
      <c r="S35" s="101"/>
      <c r="T35" s="101"/>
      <c r="U35" s="24"/>
    </row>
    <row r="36" spans="1:21" s="23" customFormat="1" ht="17.25" customHeight="1">
      <c r="A36" s="53"/>
      <c r="B36" s="53"/>
      <c r="C36" s="48" t="s">
        <v>39</v>
      </c>
      <c r="D36" s="53"/>
      <c r="E36" s="53"/>
      <c r="F36" s="102" t="s">
        <v>40</v>
      </c>
      <c r="G36" s="103"/>
      <c r="H36" s="103"/>
      <c r="I36" s="103"/>
      <c r="J36" s="103"/>
      <c r="K36" s="49">
        <f>+K37+K39+K41+K43+K45</f>
        <v>2792040.1100000003</v>
      </c>
      <c r="M36" s="25"/>
      <c r="N36" s="25"/>
      <c r="O36" s="100"/>
      <c r="P36" s="101"/>
      <c r="Q36" s="101"/>
      <c r="R36" s="101"/>
      <c r="S36" s="101"/>
      <c r="T36" s="101"/>
      <c r="U36" s="24"/>
    </row>
    <row r="37" spans="1:21" ht="21" customHeight="1">
      <c r="A37" s="47"/>
      <c r="B37" s="47"/>
      <c r="C37" s="47"/>
      <c r="D37" s="50" t="s">
        <v>41</v>
      </c>
      <c r="E37" s="47"/>
      <c r="F37" s="104" t="s">
        <v>42</v>
      </c>
      <c r="G37" s="105"/>
      <c r="H37" s="105"/>
      <c r="I37" s="105"/>
      <c r="J37" s="105"/>
      <c r="K37" s="51">
        <v>284668.76</v>
      </c>
      <c r="N37" s="106"/>
      <c r="O37" s="107"/>
      <c r="P37" s="107"/>
      <c r="Q37" s="107"/>
      <c r="R37" s="107"/>
      <c r="S37" s="107"/>
      <c r="U37" s="60"/>
    </row>
    <row r="38" spans="1:21">
      <c r="A38" s="47"/>
      <c r="B38" s="47"/>
      <c r="C38" s="47"/>
      <c r="D38" s="47"/>
      <c r="E38" s="50" t="s">
        <v>43</v>
      </c>
      <c r="F38" s="104" t="s">
        <v>42</v>
      </c>
      <c r="G38" s="105"/>
      <c r="H38" s="105"/>
      <c r="I38" s="105"/>
      <c r="J38" s="105"/>
      <c r="K38" s="51">
        <v>284668.76</v>
      </c>
      <c r="N38" s="44"/>
      <c r="O38" s="106"/>
      <c r="P38" s="107"/>
      <c r="Q38" s="107"/>
      <c r="R38" s="107"/>
      <c r="S38" s="107"/>
      <c r="T38" s="107"/>
      <c r="U38" s="38"/>
    </row>
    <row r="39" spans="1:21">
      <c r="A39" s="47"/>
      <c r="B39" s="47"/>
      <c r="C39" s="47"/>
      <c r="D39" s="50" t="s">
        <v>44</v>
      </c>
      <c r="E39" s="47"/>
      <c r="F39" s="104" t="s">
        <v>45</v>
      </c>
      <c r="G39" s="105"/>
      <c r="H39" s="105"/>
      <c r="I39" s="105"/>
      <c r="J39" s="105"/>
      <c r="K39" s="51">
        <v>1139420.06</v>
      </c>
      <c r="L39" s="44"/>
      <c r="N39" s="106"/>
      <c r="O39" s="107"/>
      <c r="P39" s="107"/>
      <c r="Q39" s="107"/>
      <c r="R39" s="107"/>
      <c r="S39" s="107"/>
      <c r="U39" s="38"/>
    </row>
    <row r="40" spans="1:21">
      <c r="A40" s="47"/>
      <c r="B40" s="47"/>
      <c r="C40" s="47"/>
      <c r="D40" s="47"/>
      <c r="E40" s="50" t="s">
        <v>46</v>
      </c>
      <c r="F40" s="104" t="s">
        <v>45</v>
      </c>
      <c r="G40" s="105"/>
      <c r="H40" s="105"/>
      <c r="I40" s="105"/>
      <c r="J40" s="105"/>
      <c r="K40" s="51">
        <v>1139420.06</v>
      </c>
      <c r="N40" s="106"/>
      <c r="O40" s="107"/>
      <c r="P40" s="107"/>
      <c r="Q40" s="107"/>
      <c r="R40" s="107"/>
      <c r="S40" s="107"/>
      <c r="U40" s="29"/>
    </row>
    <row r="41" spans="1:21">
      <c r="A41" s="47"/>
      <c r="B41" s="47"/>
      <c r="C41" s="47"/>
      <c r="D41" s="50" t="s">
        <v>47</v>
      </c>
      <c r="E41" s="47"/>
      <c r="F41" s="104" t="s">
        <v>48</v>
      </c>
      <c r="G41" s="105"/>
      <c r="H41" s="105"/>
      <c r="I41" s="105"/>
      <c r="J41" s="105"/>
      <c r="K41" s="51">
        <v>1287</v>
      </c>
      <c r="N41" s="44"/>
      <c r="O41" s="113"/>
      <c r="P41" s="113"/>
      <c r="Q41" s="113"/>
      <c r="R41" s="46"/>
      <c r="S41" s="46"/>
      <c r="U41" s="29"/>
    </row>
    <row r="42" spans="1:21">
      <c r="A42" s="47"/>
      <c r="B42" s="47"/>
      <c r="C42" s="47"/>
      <c r="D42" s="47"/>
      <c r="E42" s="50" t="s">
        <v>49</v>
      </c>
      <c r="F42" s="104" t="s">
        <v>48</v>
      </c>
      <c r="G42" s="105"/>
      <c r="H42" s="105"/>
      <c r="I42" s="105"/>
      <c r="J42" s="105"/>
      <c r="K42" s="51">
        <v>1287</v>
      </c>
      <c r="N42" s="44"/>
      <c r="O42" s="113"/>
      <c r="P42" s="113"/>
      <c r="Q42" s="113"/>
      <c r="R42" s="46"/>
      <c r="S42" s="46"/>
      <c r="U42" s="29"/>
    </row>
    <row r="43" spans="1:21">
      <c r="A43" s="47"/>
      <c r="B43" s="47"/>
      <c r="C43" s="47"/>
      <c r="D43" s="50" t="s">
        <v>50</v>
      </c>
      <c r="E43" s="47"/>
      <c r="F43" s="104" t="s">
        <v>51</v>
      </c>
      <c r="G43" s="105"/>
      <c r="H43" s="105"/>
      <c r="I43" s="105"/>
      <c r="J43" s="105"/>
      <c r="K43" s="51">
        <v>655797.92000000004</v>
      </c>
      <c r="M43" s="44"/>
      <c r="N43" s="106"/>
      <c r="O43" s="107"/>
      <c r="P43" s="107"/>
      <c r="Q43" s="107"/>
      <c r="R43" s="107"/>
      <c r="S43" s="29"/>
    </row>
    <row r="44" spans="1:21">
      <c r="A44" s="47"/>
      <c r="B44" s="47"/>
      <c r="C44" s="47"/>
      <c r="D44" s="47"/>
      <c r="E44" s="50" t="s">
        <v>52</v>
      </c>
      <c r="F44" s="104" t="s">
        <v>51</v>
      </c>
      <c r="G44" s="105"/>
      <c r="H44" s="105"/>
      <c r="I44" s="105"/>
      <c r="J44" s="105"/>
      <c r="K44" s="51">
        <v>655797.92000000004</v>
      </c>
      <c r="M44" s="44"/>
      <c r="N44" s="106"/>
      <c r="O44" s="107"/>
      <c r="P44" s="107"/>
      <c r="Q44" s="107"/>
      <c r="R44" s="107"/>
      <c r="S44" s="29"/>
    </row>
    <row r="45" spans="1:21">
      <c r="A45" s="47"/>
      <c r="B45" s="47"/>
      <c r="C45" s="47"/>
      <c r="D45" s="50" t="s">
        <v>53</v>
      </c>
      <c r="E45" s="47"/>
      <c r="F45" s="104" t="s">
        <v>54</v>
      </c>
      <c r="G45" s="105"/>
      <c r="H45" s="105"/>
      <c r="I45" s="105"/>
      <c r="J45" s="105"/>
      <c r="K45" s="51">
        <v>710866.37</v>
      </c>
      <c r="M45" s="44"/>
      <c r="N45" s="106"/>
      <c r="O45" s="107"/>
      <c r="P45" s="107"/>
      <c r="Q45" s="107"/>
      <c r="R45" s="107"/>
      <c r="S45" s="39"/>
    </row>
    <row r="46" spans="1:21">
      <c r="A46" s="47"/>
      <c r="B46" s="47"/>
      <c r="C46" s="47"/>
      <c r="D46" s="47"/>
      <c r="E46" s="50" t="s">
        <v>55</v>
      </c>
      <c r="F46" s="104" t="s">
        <v>56</v>
      </c>
      <c r="G46" s="105"/>
      <c r="H46" s="105"/>
      <c r="I46" s="105"/>
      <c r="J46" s="105"/>
      <c r="K46" s="51">
        <v>710866.37</v>
      </c>
      <c r="N46" s="107"/>
      <c r="O46" s="107"/>
      <c r="P46" s="107"/>
      <c r="Q46" s="107"/>
      <c r="R46" s="107"/>
      <c r="S46" s="29"/>
    </row>
    <row r="47" spans="1:21" s="23" customFormat="1" ht="15">
      <c r="A47" s="53"/>
      <c r="B47" s="53"/>
      <c r="C47" s="48" t="s">
        <v>57</v>
      </c>
      <c r="D47" s="53"/>
      <c r="E47" s="53"/>
      <c r="F47" s="102" t="s">
        <v>58</v>
      </c>
      <c r="G47" s="103"/>
      <c r="H47" s="103"/>
      <c r="I47" s="103"/>
      <c r="J47" s="103"/>
      <c r="K47" s="49">
        <v>177379.37</v>
      </c>
      <c r="N47" s="100"/>
      <c r="O47" s="101"/>
      <c r="P47" s="101"/>
      <c r="Q47" s="101"/>
      <c r="R47" s="101"/>
      <c r="S47" s="57"/>
    </row>
    <row r="48" spans="1:21">
      <c r="A48" s="47"/>
      <c r="B48" s="47"/>
      <c r="C48" s="47"/>
      <c r="D48" s="50" t="s">
        <v>59</v>
      </c>
      <c r="E48" s="47"/>
      <c r="F48" s="104" t="s">
        <v>60</v>
      </c>
      <c r="G48" s="105"/>
      <c r="H48" s="105"/>
      <c r="I48" s="105"/>
      <c r="J48" s="105"/>
      <c r="K48" s="51">
        <v>177379.37</v>
      </c>
      <c r="L48" s="44"/>
      <c r="N48" s="107"/>
      <c r="O48" s="107"/>
      <c r="P48" s="107"/>
      <c r="Q48" s="107"/>
      <c r="R48" s="107"/>
      <c r="S48" s="39"/>
    </row>
    <row r="49" spans="1:19">
      <c r="A49" s="47"/>
      <c r="B49" s="47"/>
      <c r="C49" s="47"/>
      <c r="D49" s="47"/>
      <c r="E49" s="50" t="s">
        <v>61</v>
      </c>
      <c r="F49" s="104" t="s">
        <v>60</v>
      </c>
      <c r="G49" s="105"/>
      <c r="H49" s="105"/>
      <c r="I49" s="105"/>
      <c r="J49" s="105"/>
      <c r="K49" s="51">
        <v>177379.37</v>
      </c>
      <c r="M49" s="44"/>
      <c r="N49" s="107"/>
      <c r="O49" s="107"/>
      <c r="P49" s="107"/>
      <c r="Q49" s="107"/>
      <c r="R49" s="107"/>
      <c r="S49" s="39"/>
    </row>
    <row r="50" spans="1:19" s="23" customFormat="1" ht="15">
      <c r="A50" s="53"/>
      <c r="B50" s="53"/>
      <c r="C50" s="53" t="s">
        <v>62</v>
      </c>
      <c r="D50" s="53"/>
      <c r="E50" s="48"/>
      <c r="F50" s="115" t="s">
        <v>63</v>
      </c>
      <c r="G50" s="115"/>
      <c r="H50" s="115"/>
      <c r="I50" s="115"/>
      <c r="J50" s="115"/>
      <c r="K50" s="49">
        <v>74952.210000000006</v>
      </c>
      <c r="M50" s="25"/>
      <c r="N50" s="26"/>
      <c r="O50" s="26"/>
      <c r="P50" s="26"/>
      <c r="Q50" s="26"/>
      <c r="R50" s="26"/>
      <c r="S50" s="57"/>
    </row>
    <row r="51" spans="1:19">
      <c r="A51" s="47"/>
      <c r="B51" s="47"/>
      <c r="C51" s="47"/>
      <c r="D51" s="47" t="s">
        <v>64</v>
      </c>
      <c r="E51" s="50"/>
      <c r="F51" s="114" t="s">
        <v>65</v>
      </c>
      <c r="G51" s="114"/>
      <c r="H51" s="114"/>
      <c r="I51" s="114"/>
      <c r="J51" s="114"/>
      <c r="K51" s="51">
        <v>74952.210000000006</v>
      </c>
      <c r="M51" s="44"/>
      <c r="N51" s="46"/>
      <c r="O51" s="46"/>
      <c r="P51" s="46"/>
      <c r="Q51" s="46"/>
      <c r="R51" s="46"/>
      <c r="S51" s="39"/>
    </row>
    <row r="52" spans="1:19">
      <c r="A52" s="47"/>
      <c r="B52" s="47"/>
      <c r="C52" s="47"/>
      <c r="D52" s="47"/>
      <c r="E52" s="50" t="s">
        <v>66</v>
      </c>
      <c r="F52" s="114" t="s">
        <v>65</v>
      </c>
      <c r="G52" s="114"/>
      <c r="H52" s="114"/>
      <c r="I52" s="114"/>
      <c r="J52" s="114"/>
      <c r="K52" s="51">
        <v>74952.210000000006</v>
      </c>
      <c r="M52" s="44"/>
      <c r="N52" s="46"/>
      <c r="O52" s="46"/>
      <c r="P52" s="46"/>
      <c r="Q52" s="46"/>
      <c r="R52" s="46"/>
      <c r="S52" s="39"/>
    </row>
    <row r="53" spans="1:19" s="23" customFormat="1" ht="15">
      <c r="A53" s="53"/>
      <c r="B53" s="53"/>
      <c r="C53" s="53" t="s">
        <v>67</v>
      </c>
      <c r="D53" s="53"/>
      <c r="E53" s="48"/>
      <c r="F53" s="115" t="s">
        <v>68</v>
      </c>
      <c r="G53" s="115"/>
      <c r="H53" s="115"/>
      <c r="I53" s="115"/>
      <c r="J53" s="115"/>
      <c r="K53" s="49">
        <v>18142</v>
      </c>
      <c r="M53" s="25"/>
      <c r="N53" s="26"/>
      <c r="O53" s="26"/>
      <c r="P53" s="26"/>
      <c r="Q53" s="26"/>
      <c r="R53" s="26"/>
      <c r="S53" s="57"/>
    </row>
    <row r="54" spans="1:19">
      <c r="A54" s="47"/>
      <c r="B54" s="47"/>
      <c r="C54" s="47"/>
      <c r="D54" s="47" t="s">
        <v>69</v>
      </c>
      <c r="E54" s="50"/>
      <c r="F54" s="114" t="s">
        <v>70</v>
      </c>
      <c r="G54" s="114"/>
      <c r="H54" s="114"/>
      <c r="I54" s="114"/>
      <c r="J54" s="114"/>
      <c r="K54" s="51">
        <v>18142</v>
      </c>
      <c r="M54" s="44"/>
      <c r="N54" s="46"/>
      <c r="O54" s="46"/>
      <c r="P54" s="46"/>
      <c r="Q54" s="46"/>
      <c r="R54" s="46"/>
      <c r="S54" s="39"/>
    </row>
    <row r="55" spans="1:19">
      <c r="A55" s="47"/>
      <c r="B55" s="47"/>
      <c r="C55" s="47"/>
      <c r="D55" s="47"/>
      <c r="E55" s="50" t="s">
        <v>69</v>
      </c>
      <c r="F55" s="114" t="s">
        <v>70</v>
      </c>
      <c r="G55" s="114"/>
      <c r="H55" s="114"/>
      <c r="I55" s="114"/>
      <c r="J55" s="114"/>
      <c r="K55" s="51">
        <v>18142</v>
      </c>
      <c r="M55" s="44"/>
      <c r="N55" s="46"/>
      <c r="O55" s="46"/>
      <c r="P55" s="46"/>
      <c r="Q55" s="46"/>
      <c r="R55" s="46"/>
      <c r="S55" s="39"/>
    </row>
    <row r="56" spans="1:19" s="23" customFormat="1" ht="15">
      <c r="A56" s="53"/>
      <c r="B56" s="53"/>
      <c r="C56" s="48" t="s">
        <v>71</v>
      </c>
      <c r="D56" s="53"/>
      <c r="E56" s="53"/>
      <c r="F56" s="102" t="s">
        <v>72</v>
      </c>
      <c r="G56" s="103"/>
      <c r="H56" s="103"/>
      <c r="I56" s="103"/>
      <c r="J56" s="103"/>
      <c r="K56" s="49">
        <v>132768.35</v>
      </c>
      <c r="N56" s="101"/>
      <c r="O56" s="101"/>
      <c r="P56" s="101"/>
      <c r="Q56" s="101"/>
      <c r="R56" s="101"/>
      <c r="S56" s="24"/>
    </row>
    <row r="57" spans="1:19">
      <c r="A57" s="47"/>
      <c r="B57" s="47"/>
      <c r="C57" s="47"/>
      <c r="D57" s="50" t="s">
        <v>73</v>
      </c>
      <c r="E57" s="47"/>
      <c r="F57" s="104" t="s">
        <v>74</v>
      </c>
      <c r="G57" s="105"/>
      <c r="H57" s="105"/>
      <c r="I57" s="105"/>
      <c r="J57" s="105"/>
      <c r="K57" s="51">
        <v>132768.35</v>
      </c>
      <c r="N57" s="113"/>
      <c r="O57" s="113"/>
      <c r="P57" s="113"/>
      <c r="Q57" s="46"/>
      <c r="R57" s="46"/>
      <c r="S57" s="29"/>
    </row>
    <row r="58" spans="1:19">
      <c r="A58" s="47"/>
      <c r="B58" s="47"/>
      <c r="C58" s="47"/>
      <c r="D58" s="47"/>
      <c r="E58" s="50" t="s">
        <v>75</v>
      </c>
      <c r="F58" s="104" t="s">
        <v>74</v>
      </c>
      <c r="G58" s="105"/>
      <c r="H58" s="105"/>
      <c r="I58" s="105"/>
      <c r="J58" s="105"/>
      <c r="K58" s="51">
        <v>132768.35</v>
      </c>
      <c r="N58" s="113"/>
      <c r="O58" s="113"/>
      <c r="P58" s="113"/>
      <c r="Q58" s="46"/>
      <c r="R58" s="46"/>
      <c r="S58" s="29"/>
    </row>
    <row r="59" spans="1:19" s="23" customFormat="1" ht="15">
      <c r="A59" s="53"/>
      <c r="B59" s="53"/>
      <c r="C59" s="53" t="s">
        <v>76</v>
      </c>
      <c r="D59" s="53"/>
      <c r="E59" s="48"/>
      <c r="F59" s="115" t="s">
        <v>77</v>
      </c>
      <c r="G59" s="115"/>
      <c r="H59" s="115"/>
      <c r="I59" s="115"/>
      <c r="J59" s="115"/>
      <c r="K59" s="49">
        <v>8908015.6500000004</v>
      </c>
      <c r="N59" s="27"/>
      <c r="O59" s="27"/>
      <c r="P59" s="27"/>
      <c r="Q59" s="26"/>
      <c r="R59" s="26"/>
      <c r="S59" s="24"/>
    </row>
    <row r="60" spans="1:19">
      <c r="A60" s="47"/>
      <c r="B60" s="47"/>
      <c r="C60" s="47"/>
      <c r="D60" s="47" t="s">
        <v>78</v>
      </c>
      <c r="E60" s="50"/>
      <c r="F60" s="114" t="s">
        <v>79</v>
      </c>
      <c r="G60" s="114"/>
      <c r="H60" s="114"/>
      <c r="I60" s="114"/>
      <c r="J60" s="114"/>
      <c r="K60" s="51">
        <v>8908015.6500000004</v>
      </c>
      <c r="N60" s="59"/>
      <c r="O60" s="59"/>
      <c r="P60" s="59"/>
      <c r="Q60" s="46"/>
      <c r="R60" s="46"/>
      <c r="S60" s="29"/>
    </row>
    <row r="61" spans="1:19">
      <c r="A61" s="47"/>
      <c r="B61" s="47"/>
      <c r="C61" s="47"/>
      <c r="D61" s="47"/>
      <c r="E61" s="50" t="s">
        <v>80</v>
      </c>
      <c r="F61" s="114" t="s">
        <v>79</v>
      </c>
      <c r="G61" s="114"/>
      <c r="H61" s="114"/>
      <c r="I61" s="114"/>
      <c r="J61" s="114"/>
      <c r="K61" s="51">
        <v>8908015.6500000004</v>
      </c>
      <c r="N61" s="59"/>
      <c r="O61" s="59"/>
      <c r="P61" s="59"/>
      <c r="Q61" s="46"/>
      <c r="R61" s="46"/>
      <c r="S61" s="29"/>
    </row>
    <row r="62" spans="1:19" s="23" customFormat="1" ht="15">
      <c r="A62" s="53"/>
      <c r="B62" s="53"/>
      <c r="C62" s="53" t="s">
        <v>81</v>
      </c>
      <c r="D62" s="53"/>
      <c r="E62" s="48"/>
      <c r="F62" s="115" t="s">
        <v>82</v>
      </c>
      <c r="G62" s="115"/>
      <c r="H62" s="115"/>
      <c r="I62" s="115"/>
      <c r="J62" s="115"/>
      <c r="K62" s="49">
        <v>962304.09</v>
      </c>
      <c r="N62" s="27"/>
      <c r="O62" s="27"/>
      <c r="P62" s="27"/>
      <c r="Q62" s="26"/>
      <c r="R62" s="26"/>
      <c r="S62" s="24"/>
    </row>
    <row r="63" spans="1:19">
      <c r="A63" s="47"/>
      <c r="B63" s="47"/>
      <c r="C63" s="47"/>
      <c r="D63" s="47" t="s">
        <v>83</v>
      </c>
      <c r="E63" s="50"/>
      <c r="F63" s="114" t="s">
        <v>84</v>
      </c>
      <c r="G63" s="114"/>
      <c r="H63" s="114"/>
      <c r="I63" s="114"/>
      <c r="J63" s="114"/>
      <c r="K63" s="51">
        <v>26054.44</v>
      </c>
      <c r="N63" s="59"/>
      <c r="O63" s="59"/>
      <c r="P63" s="59"/>
      <c r="Q63" s="46"/>
      <c r="R63" s="46"/>
      <c r="S63" s="29"/>
    </row>
    <row r="64" spans="1:19">
      <c r="A64" s="47"/>
      <c r="B64" s="47"/>
      <c r="C64" s="47"/>
      <c r="D64" s="47" t="s">
        <v>85</v>
      </c>
      <c r="E64" s="50"/>
      <c r="F64" s="114" t="s">
        <v>86</v>
      </c>
      <c r="G64" s="114"/>
      <c r="H64" s="114"/>
      <c r="I64" s="114"/>
      <c r="J64" s="114"/>
      <c r="K64" s="51">
        <v>936249.65</v>
      </c>
      <c r="N64" s="59"/>
      <c r="O64" s="59"/>
      <c r="P64" s="59"/>
      <c r="Q64" s="46"/>
      <c r="R64" s="46"/>
      <c r="S64" s="29"/>
    </row>
    <row r="65" spans="1:19">
      <c r="A65" s="47"/>
      <c r="B65" s="47"/>
      <c r="C65" s="47"/>
      <c r="D65" s="47"/>
      <c r="E65" s="50"/>
      <c r="F65" s="58"/>
      <c r="G65" s="58"/>
      <c r="H65" s="58"/>
      <c r="I65" s="58"/>
      <c r="J65" s="58"/>
      <c r="K65" s="51"/>
      <c r="L65" s="70">
        <f>K35</f>
        <v>13065601.779999999</v>
      </c>
      <c r="N65" s="59"/>
      <c r="O65" s="59"/>
      <c r="P65" s="59"/>
      <c r="Q65" s="46"/>
      <c r="R65" s="46"/>
      <c r="S65" s="29"/>
    </row>
    <row r="66" spans="1:19" ht="15.75">
      <c r="A66" s="64"/>
      <c r="B66" s="65">
        <v>2.2999999999999998</v>
      </c>
      <c r="C66" s="64"/>
      <c r="D66" s="64"/>
      <c r="E66" s="64"/>
      <c r="F66" s="98" t="s">
        <v>87</v>
      </c>
      <c r="G66" s="99"/>
      <c r="H66" s="99"/>
      <c r="I66" s="99"/>
      <c r="J66" s="99"/>
      <c r="K66" s="67">
        <v>654933.80000000005</v>
      </c>
      <c r="L66" s="23"/>
      <c r="M66" s="23"/>
      <c r="N66" s="116"/>
      <c r="O66" s="116"/>
      <c r="P66" s="116"/>
      <c r="Q66" s="26"/>
      <c r="R66" s="26"/>
      <c r="S66" s="39"/>
    </row>
    <row r="67" spans="1:19" s="23" customFormat="1" ht="15">
      <c r="A67" s="53"/>
      <c r="B67" s="55"/>
      <c r="C67" s="53" t="s">
        <v>88</v>
      </c>
      <c r="D67" s="53"/>
      <c r="E67" s="53"/>
      <c r="F67" s="115" t="s">
        <v>89</v>
      </c>
      <c r="G67" s="115"/>
      <c r="H67" s="115"/>
      <c r="I67" s="115"/>
      <c r="J67" s="115"/>
      <c r="K67" s="49">
        <v>44899</v>
      </c>
      <c r="N67" s="27"/>
      <c r="O67" s="27"/>
      <c r="P67" s="27"/>
      <c r="Q67" s="26"/>
      <c r="R67" s="26"/>
      <c r="S67" s="57"/>
    </row>
    <row r="68" spans="1:19">
      <c r="A68" s="47"/>
      <c r="B68" s="58"/>
      <c r="C68" s="47"/>
      <c r="D68" s="47" t="s">
        <v>90</v>
      </c>
      <c r="E68" s="47"/>
      <c r="F68" s="114" t="s">
        <v>91</v>
      </c>
      <c r="G68" s="114"/>
      <c r="H68" s="114"/>
      <c r="I68" s="114"/>
      <c r="J68" s="114"/>
      <c r="K68" s="51">
        <v>44899</v>
      </c>
      <c r="N68" s="59"/>
      <c r="O68" s="59"/>
      <c r="P68" s="59"/>
      <c r="Q68" s="46"/>
      <c r="R68" s="46"/>
      <c r="S68" s="39"/>
    </row>
    <row r="69" spans="1:19">
      <c r="A69" s="47"/>
      <c r="B69" s="58"/>
      <c r="C69" s="47"/>
      <c r="D69" s="47"/>
      <c r="E69" s="47" t="s">
        <v>90</v>
      </c>
      <c r="F69" s="114" t="s">
        <v>91</v>
      </c>
      <c r="G69" s="114"/>
      <c r="H69" s="114"/>
      <c r="I69" s="114"/>
      <c r="J69" s="114"/>
      <c r="K69" s="51">
        <v>44899</v>
      </c>
      <c r="N69" s="59"/>
      <c r="O69" s="59"/>
      <c r="P69" s="59"/>
      <c r="Q69" s="46"/>
      <c r="R69" s="46"/>
      <c r="S69" s="39"/>
    </row>
    <row r="70" spans="1:19" s="23" customFormat="1" ht="15">
      <c r="A70" s="53"/>
      <c r="B70" s="53"/>
      <c r="C70" s="48" t="s">
        <v>92</v>
      </c>
      <c r="D70" s="53"/>
      <c r="E70" s="53"/>
      <c r="F70" s="102" t="s">
        <v>93</v>
      </c>
      <c r="G70" s="103"/>
      <c r="H70" s="103"/>
      <c r="I70" s="103"/>
      <c r="J70" s="103"/>
      <c r="K70" s="49">
        <v>11282</v>
      </c>
      <c r="N70" s="100"/>
      <c r="O70" s="100"/>
      <c r="P70" s="100"/>
      <c r="Q70" s="100"/>
      <c r="R70" s="100"/>
      <c r="S70" s="24"/>
    </row>
    <row r="71" spans="1:19">
      <c r="A71" s="47"/>
      <c r="B71" s="47"/>
      <c r="C71" s="47"/>
      <c r="D71" s="50" t="s">
        <v>94</v>
      </c>
      <c r="E71" s="47"/>
      <c r="F71" s="104" t="s">
        <v>95</v>
      </c>
      <c r="G71" s="105"/>
      <c r="H71" s="105"/>
      <c r="I71" s="105"/>
      <c r="J71" s="105"/>
      <c r="K71" s="51">
        <v>11282</v>
      </c>
      <c r="L71" s="44"/>
      <c r="N71" s="107"/>
      <c r="O71" s="107"/>
      <c r="P71" s="107"/>
      <c r="Q71" s="107"/>
      <c r="R71" s="107"/>
      <c r="S71" s="39"/>
    </row>
    <row r="72" spans="1:19">
      <c r="A72" s="47"/>
      <c r="B72" s="47"/>
      <c r="C72" s="47"/>
      <c r="D72" s="47"/>
      <c r="E72" s="50" t="s">
        <v>96</v>
      </c>
      <c r="F72" s="104" t="s">
        <v>95</v>
      </c>
      <c r="G72" s="105"/>
      <c r="H72" s="105"/>
      <c r="I72" s="105"/>
      <c r="J72" s="105"/>
      <c r="K72" s="51">
        <v>11282</v>
      </c>
      <c r="M72" s="44"/>
      <c r="N72" s="107"/>
      <c r="O72" s="107"/>
      <c r="P72" s="107"/>
      <c r="Q72" s="107"/>
      <c r="R72" s="107"/>
      <c r="S72" s="39"/>
    </row>
    <row r="73" spans="1:19" s="23" customFormat="1" ht="15">
      <c r="A73" s="53"/>
      <c r="B73" s="53"/>
      <c r="C73" s="48" t="s">
        <v>97</v>
      </c>
      <c r="D73" s="53"/>
      <c r="E73" s="53"/>
      <c r="F73" s="102" t="s">
        <v>98</v>
      </c>
      <c r="G73" s="103"/>
      <c r="H73" s="103"/>
      <c r="I73" s="103"/>
      <c r="J73" s="103"/>
      <c r="K73" s="49">
        <v>500000</v>
      </c>
      <c r="N73" s="101"/>
      <c r="O73" s="101"/>
      <c r="P73" s="101"/>
      <c r="Q73" s="101"/>
      <c r="R73" s="101"/>
      <c r="S73" s="24"/>
    </row>
    <row r="74" spans="1:19">
      <c r="A74" s="47"/>
      <c r="B74" s="47"/>
      <c r="C74" s="47"/>
      <c r="D74" s="50" t="s">
        <v>99</v>
      </c>
      <c r="E74" s="47"/>
      <c r="F74" s="104" t="s">
        <v>100</v>
      </c>
      <c r="G74" s="105"/>
      <c r="H74" s="105"/>
      <c r="I74" s="105"/>
      <c r="J74" s="105"/>
      <c r="K74" s="51">
        <v>500000</v>
      </c>
      <c r="L74" s="44"/>
      <c r="M74" s="45"/>
      <c r="N74" s="106"/>
      <c r="O74" s="107"/>
      <c r="P74" s="107"/>
      <c r="Q74" s="107"/>
      <c r="R74" s="107"/>
      <c r="S74" s="39"/>
    </row>
    <row r="75" spans="1:19">
      <c r="A75" s="47"/>
      <c r="B75" s="47"/>
      <c r="C75" s="47"/>
      <c r="D75" s="47"/>
      <c r="E75" s="50" t="s">
        <v>101</v>
      </c>
      <c r="F75" s="104" t="s">
        <v>102</v>
      </c>
      <c r="G75" s="105"/>
      <c r="H75" s="105"/>
      <c r="I75" s="105"/>
      <c r="J75" s="105"/>
      <c r="K75" s="51">
        <v>500000</v>
      </c>
      <c r="L75" s="44"/>
      <c r="M75" s="45"/>
      <c r="N75" s="106"/>
      <c r="O75" s="107"/>
      <c r="P75" s="107"/>
      <c r="Q75" s="107"/>
      <c r="R75" s="107"/>
      <c r="S75" s="39"/>
    </row>
    <row r="76" spans="1:19" s="23" customFormat="1" ht="15">
      <c r="A76" s="53"/>
      <c r="B76" s="53"/>
      <c r="C76" s="48" t="s">
        <v>103</v>
      </c>
      <c r="D76" s="53"/>
      <c r="E76" s="53"/>
      <c r="F76" s="102" t="s">
        <v>104</v>
      </c>
      <c r="G76" s="103"/>
      <c r="H76" s="103"/>
      <c r="I76" s="103"/>
      <c r="J76" s="103"/>
      <c r="K76" s="49">
        <f>+K77+K79</f>
        <v>98752.8</v>
      </c>
      <c r="N76" s="101"/>
      <c r="O76" s="101"/>
      <c r="P76" s="101"/>
      <c r="Q76" s="101"/>
      <c r="R76" s="101"/>
      <c r="S76" s="24"/>
    </row>
    <row r="77" spans="1:19">
      <c r="A77" s="47"/>
      <c r="B77" s="47"/>
      <c r="C77" s="47"/>
      <c r="D77" s="50" t="s">
        <v>105</v>
      </c>
      <c r="E77" s="47"/>
      <c r="F77" s="104" t="s">
        <v>106</v>
      </c>
      <c r="G77" s="105"/>
      <c r="H77" s="105"/>
      <c r="I77" s="105"/>
      <c r="J77" s="105"/>
      <c r="K77" s="51">
        <v>83642.81</v>
      </c>
      <c r="L77" s="44"/>
      <c r="N77" s="107"/>
      <c r="O77" s="107"/>
      <c r="P77" s="107"/>
      <c r="Q77" s="107"/>
      <c r="R77" s="107"/>
      <c r="S77" s="39"/>
    </row>
    <row r="78" spans="1:19">
      <c r="A78" s="47"/>
      <c r="B78" s="47"/>
      <c r="C78" s="47"/>
      <c r="D78" s="47"/>
      <c r="E78" s="50" t="s">
        <v>107</v>
      </c>
      <c r="F78" s="104" t="s">
        <v>106</v>
      </c>
      <c r="G78" s="105"/>
      <c r="H78" s="105"/>
      <c r="I78" s="105"/>
      <c r="J78" s="105"/>
      <c r="K78" s="51">
        <v>83642.81</v>
      </c>
      <c r="M78" s="44"/>
      <c r="N78" s="107"/>
      <c r="O78" s="107"/>
      <c r="P78" s="107"/>
      <c r="Q78" s="107"/>
      <c r="R78" s="107"/>
      <c r="S78" s="39"/>
    </row>
    <row r="79" spans="1:19">
      <c r="A79" s="47"/>
      <c r="B79" s="47"/>
      <c r="C79" s="47"/>
      <c r="D79" s="50" t="s">
        <v>108</v>
      </c>
      <c r="E79" s="47"/>
      <c r="F79" s="104" t="s">
        <v>109</v>
      </c>
      <c r="G79" s="105"/>
      <c r="H79" s="105"/>
      <c r="I79" s="105"/>
      <c r="J79" s="105"/>
      <c r="K79" s="51">
        <v>15109.99</v>
      </c>
      <c r="M79" s="44"/>
      <c r="N79" s="106"/>
      <c r="O79" s="107"/>
      <c r="P79" s="107"/>
      <c r="Q79" s="107"/>
      <c r="R79" s="107"/>
      <c r="S79" s="39"/>
    </row>
    <row r="80" spans="1:19">
      <c r="A80" s="47"/>
      <c r="B80" s="47"/>
      <c r="C80" s="47"/>
      <c r="D80" s="47"/>
      <c r="E80" s="50" t="s">
        <v>110</v>
      </c>
      <c r="F80" s="104" t="s">
        <v>109</v>
      </c>
      <c r="G80" s="105"/>
      <c r="H80" s="105"/>
      <c r="I80" s="105"/>
      <c r="J80" s="105"/>
      <c r="K80" s="51">
        <v>15109.99</v>
      </c>
      <c r="M80" s="44"/>
      <c r="N80" s="106"/>
      <c r="O80" s="107"/>
      <c r="P80" s="107"/>
      <c r="Q80" s="107"/>
      <c r="R80" s="107"/>
      <c r="S80" s="39"/>
    </row>
    <row r="81" spans="1:19" ht="15">
      <c r="A81" s="41"/>
      <c r="B81" s="41"/>
      <c r="C81" s="41"/>
      <c r="D81" s="41"/>
      <c r="E81" s="41"/>
      <c r="F81" s="56"/>
      <c r="G81" s="56"/>
      <c r="H81" s="56"/>
      <c r="I81" s="56"/>
      <c r="J81" s="56"/>
      <c r="K81" s="41"/>
      <c r="L81" s="70">
        <f>K66</f>
        <v>654933.80000000005</v>
      </c>
      <c r="M81" s="25"/>
      <c r="N81" s="100"/>
      <c r="O81" s="101"/>
      <c r="P81" s="101"/>
      <c r="Q81" s="101"/>
      <c r="R81" s="101"/>
      <c r="S81" s="24"/>
    </row>
    <row r="82" spans="1:19" ht="15">
      <c r="A82" s="41"/>
      <c r="B82" s="41"/>
      <c r="C82" s="41"/>
      <c r="D82" s="41"/>
      <c r="E82" s="41"/>
      <c r="F82" s="56"/>
      <c r="G82" s="56"/>
      <c r="H82" s="56"/>
      <c r="I82" s="56"/>
      <c r="J82" s="56"/>
      <c r="K82" s="41"/>
      <c r="L82" s="70"/>
      <c r="M82" s="25"/>
      <c r="N82" s="25"/>
      <c r="O82" s="26"/>
      <c r="P82" s="26"/>
      <c r="Q82" s="26"/>
      <c r="R82" s="26"/>
      <c r="S82" s="24"/>
    </row>
    <row r="83" spans="1:19" ht="15">
      <c r="A83" s="41"/>
      <c r="B83" s="41"/>
      <c r="C83" s="41"/>
      <c r="D83" s="41"/>
      <c r="E83" s="41"/>
      <c r="F83" s="56"/>
      <c r="G83" s="56"/>
      <c r="H83" s="56"/>
      <c r="I83" s="56"/>
      <c r="J83" s="56"/>
      <c r="K83" s="41"/>
      <c r="L83" s="70"/>
      <c r="M83" s="25"/>
      <c r="N83" s="25"/>
      <c r="O83" s="26"/>
      <c r="P83" s="26"/>
      <c r="Q83" s="26"/>
      <c r="R83" s="26"/>
      <c r="S83" s="24"/>
    </row>
    <row r="84" spans="1:19" ht="15">
      <c r="F84" s="119" t="s">
        <v>113</v>
      </c>
      <c r="G84" s="120"/>
      <c r="H84" s="120"/>
      <c r="I84" s="118"/>
      <c r="J84" s="118"/>
      <c r="K84" s="40"/>
      <c r="L84" s="30">
        <f>L34+L65+L81</f>
        <v>29637020.739999998</v>
      </c>
      <c r="M84" s="78"/>
      <c r="N84" s="106"/>
      <c r="O84" s="107"/>
      <c r="P84" s="107"/>
      <c r="Q84" s="107"/>
      <c r="R84" s="107"/>
      <c r="S84" s="29"/>
    </row>
    <row r="85" spans="1:19" ht="15" customHeight="1">
      <c r="F85" s="121" t="s">
        <v>143</v>
      </c>
      <c r="G85" s="121"/>
      <c r="H85" s="121"/>
      <c r="I85" s="118"/>
      <c r="J85" s="118"/>
      <c r="L85" s="29">
        <v>4071</v>
      </c>
    </row>
    <row r="86" spans="1:19" ht="15" customHeight="1">
      <c r="F86" s="84" t="s">
        <v>141</v>
      </c>
      <c r="G86" s="77"/>
      <c r="H86" s="77"/>
      <c r="I86" s="76"/>
      <c r="J86" s="76"/>
      <c r="L86" s="29">
        <v>27842.799999999999</v>
      </c>
    </row>
    <row r="87" spans="1:19" ht="15" customHeight="1">
      <c r="F87" s="84" t="s">
        <v>144</v>
      </c>
      <c r="G87" s="84"/>
      <c r="H87" s="84"/>
      <c r="I87" s="83"/>
      <c r="J87" s="83"/>
      <c r="L87" s="29">
        <v>1162657.07</v>
      </c>
    </row>
    <row r="88" spans="1:19" ht="15">
      <c r="A88" s="34"/>
      <c r="B88" s="34"/>
      <c r="C88" s="34"/>
      <c r="D88" s="34"/>
      <c r="E88" s="34"/>
      <c r="F88" s="122" t="s">
        <v>114</v>
      </c>
      <c r="G88" s="123"/>
      <c r="H88" s="123"/>
      <c r="I88" s="123"/>
      <c r="J88" s="123"/>
      <c r="K88" s="34"/>
      <c r="L88" s="74">
        <f>L84-L85-L86-L87</f>
        <v>28442449.869999997</v>
      </c>
    </row>
    <row r="89" spans="1:19" ht="15.75">
      <c r="A89" s="34"/>
      <c r="B89" s="34"/>
      <c r="C89" s="34"/>
      <c r="D89" s="34"/>
      <c r="E89" s="34"/>
      <c r="F89" s="122" t="s">
        <v>115</v>
      </c>
      <c r="G89" s="123"/>
      <c r="H89" s="123"/>
      <c r="I89" s="123"/>
      <c r="J89" s="123"/>
      <c r="K89" s="34"/>
      <c r="L89" s="75">
        <f>L12-L88</f>
        <v>54840967.29999999</v>
      </c>
    </row>
    <row r="90" spans="1:19" ht="15">
      <c r="F90" s="24"/>
      <c r="G90" s="23"/>
      <c r="H90" s="23"/>
      <c r="I90" s="23"/>
      <c r="J90" s="23"/>
    </row>
    <row r="91" spans="1:19" ht="15">
      <c r="F91" s="124" t="s">
        <v>137</v>
      </c>
      <c r="G91" s="125"/>
      <c r="H91" s="125"/>
      <c r="I91" s="118"/>
      <c r="J91" s="118"/>
      <c r="L91" s="29">
        <v>54840967.299999997</v>
      </c>
    </row>
    <row r="92" spans="1:19" ht="15">
      <c r="F92" s="24"/>
      <c r="G92" s="23"/>
      <c r="H92" s="23"/>
      <c r="I92" s="23"/>
      <c r="J92" s="23"/>
      <c r="O92" s="1" t="s">
        <v>117</v>
      </c>
    </row>
    <row r="93" spans="1:19" ht="15">
      <c r="F93" s="126" t="s">
        <v>116</v>
      </c>
      <c r="G93" s="118"/>
      <c r="H93" s="118"/>
      <c r="I93" s="118"/>
      <c r="J93" s="118"/>
      <c r="L93" s="40">
        <f>L89-L91</f>
        <v>0</v>
      </c>
      <c r="M93" s="29"/>
      <c r="O93" s="1" t="s">
        <v>118</v>
      </c>
    </row>
    <row r="94" spans="1:19" ht="15">
      <c r="F94" s="117"/>
      <c r="G94" s="118"/>
      <c r="H94" s="118"/>
      <c r="I94" s="118"/>
      <c r="J94" s="118"/>
      <c r="O94" s="1" t="s">
        <v>142</v>
      </c>
    </row>
    <row r="95" spans="1:19" ht="15">
      <c r="F95" s="24"/>
      <c r="G95" s="23"/>
      <c r="H95" s="23"/>
      <c r="I95" s="23"/>
      <c r="J95" s="23"/>
      <c r="M95" s="40"/>
      <c r="O95" s="2"/>
    </row>
    <row r="96" spans="1:19" ht="15">
      <c r="F96" s="24"/>
      <c r="G96" s="23"/>
      <c r="H96" s="23"/>
      <c r="I96" s="23"/>
      <c r="J96" s="23"/>
      <c r="O96" s="2"/>
    </row>
    <row r="97" spans="6:17" ht="15">
      <c r="F97" s="24"/>
      <c r="G97" s="23"/>
      <c r="H97" s="23"/>
      <c r="I97" s="23"/>
      <c r="J97" s="23"/>
      <c r="O97" s="3" t="s">
        <v>6</v>
      </c>
      <c r="P97" s="30">
        <f>L12</f>
        <v>83283417.169999987</v>
      </c>
    </row>
    <row r="98" spans="6:17" ht="15">
      <c r="F98" s="30"/>
      <c r="G98" s="23"/>
      <c r="H98" s="23"/>
      <c r="I98" s="23"/>
      <c r="J98" s="23"/>
      <c r="O98" s="2" t="s">
        <v>119</v>
      </c>
      <c r="P98" s="40">
        <f>L34</f>
        <v>15916485.16</v>
      </c>
      <c r="Q98" s="81">
        <f>P98/$P$101</f>
        <v>0.53704740768757853</v>
      </c>
    </row>
    <row r="99" spans="6:17" ht="15">
      <c r="F99" s="23"/>
      <c r="G99" s="23"/>
      <c r="H99" s="23"/>
      <c r="I99" s="23"/>
      <c r="J99" s="23"/>
      <c r="O99" s="2" t="s">
        <v>120</v>
      </c>
      <c r="P99" s="40">
        <f>L65</f>
        <v>13065601.779999999</v>
      </c>
      <c r="Q99" s="81">
        <f t="shared" ref="Q99:Q100" si="0">P99/$P$101</f>
        <v>0.44085408903351192</v>
      </c>
    </row>
    <row r="100" spans="6:17" ht="15">
      <c r="F100" s="30"/>
      <c r="G100" s="23"/>
      <c r="H100" s="23"/>
      <c r="I100" s="23"/>
      <c r="J100" s="23"/>
      <c r="O100" s="2" t="s">
        <v>121</v>
      </c>
      <c r="P100" s="40">
        <f>L81</f>
        <v>654933.80000000005</v>
      </c>
      <c r="Q100" s="81">
        <f t="shared" si="0"/>
        <v>2.209850327890954E-2</v>
      </c>
    </row>
    <row r="101" spans="6:17" ht="15">
      <c r="F101" s="23"/>
      <c r="G101" s="23"/>
      <c r="H101" s="23"/>
      <c r="I101" s="23"/>
      <c r="J101" s="23"/>
      <c r="O101" s="3" t="s">
        <v>122</v>
      </c>
      <c r="P101" s="30">
        <f>SUM(P98:P100)</f>
        <v>29637020.739999998</v>
      </c>
      <c r="Q101" s="82">
        <f>SUM(Q98:Q100)</f>
        <v>0.99999999999999989</v>
      </c>
    </row>
    <row r="102" spans="6:17" ht="15">
      <c r="F102" s="23"/>
      <c r="G102" s="23"/>
      <c r="H102" s="23"/>
      <c r="I102" s="23"/>
      <c r="J102" s="23"/>
      <c r="O102" s="3" t="s">
        <v>145</v>
      </c>
      <c r="P102" s="40">
        <f>L85</f>
        <v>4071</v>
      </c>
      <c r="Q102" s="82"/>
    </row>
    <row r="103" spans="6:17" ht="15">
      <c r="F103" s="23"/>
      <c r="G103" s="23"/>
      <c r="H103" s="23"/>
      <c r="I103" s="23"/>
      <c r="J103" s="23"/>
      <c r="O103" s="3" t="s">
        <v>123</v>
      </c>
      <c r="P103" s="40">
        <f>L87</f>
        <v>1162657.07</v>
      </c>
    </row>
    <row r="104" spans="6:17" ht="15">
      <c r="F104" s="23"/>
      <c r="G104" s="23"/>
      <c r="H104" s="23"/>
      <c r="I104" s="23"/>
      <c r="J104" s="23"/>
      <c r="O104" s="3" t="s">
        <v>141</v>
      </c>
      <c r="P104" s="40">
        <v>27842.799999999999</v>
      </c>
    </row>
    <row r="105" spans="6:17" ht="15">
      <c r="F105" s="23"/>
      <c r="G105" s="23"/>
      <c r="H105" s="23"/>
      <c r="I105" s="23"/>
      <c r="J105" s="23"/>
      <c r="O105" s="3" t="s">
        <v>124</v>
      </c>
      <c r="P105" s="30">
        <f>P101-P102-P103-P104</f>
        <v>28442449.869999997</v>
      </c>
    </row>
    <row r="106" spans="6:17" ht="15.75">
      <c r="F106" s="23"/>
      <c r="G106" s="23"/>
      <c r="H106" s="23"/>
      <c r="I106" s="23"/>
      <c r="J106" s="23"/>
      <c r="O106" s="3" t="s">
        <v>125</v>
      </c>
      <c r="P106" s="71">
        <f>P97-P105</f>
        <v>54840967.29999999</v>
      </c>
    </row>
    <row r="107" spans="6:17" ht="15">
      <c r="F107" s="23"/>
      <c r="G107" s="23"/>
      <c r="H107" s="23"/>
      <c r="I107" s="23"/>
      <c r="J107" s="23"/>
    </row>
    <row r="108" spans="6:17" ht="15">
      <c r="F108" s="23"/>
      <c r="G108" s="23"/>
      <c r="H108" s="23"/>
      <c r="I108" s="23"/>
      <c r="J108" s="23"/>
    </row>
    <row r="109" spans="6:17" ht="15">
      <c r="F109" s="23"/>
      <c r="G109" s="23"/>
      <c r="H109" s="23"/>
      <c r="I109" s="23"/>
      <c r="J109" s="23"/>
    </row>
    <row r="110" spans="6:17" ht="15">
      <c r="F110" s="23"/>
      <c r="G110" s="23"/>
      <c r="H110" s="23"/>
      <c r="I110" s="23"/>
      <c r="J110" s="23"/>
    </row>
    <row r="111" spans="6:17" ht="15">
      <c r="F111" s="23"/>
      <c r="G111" s="23"/>
      <c r="H111" s="23"/>
      <c r="I111" s="23"/>
      <c r="J111" s="23"/>
    </row>
    <row r="112" spans="6:17" ht="15">
      <c r="F112" s="23"/>
      <c r="G112" s="23"/>
      <c r="H112" s="23"/>
      <c r="I112" s="23"/>
      <c r="J112" s="23"/>
    </row>
  </sheetData>
  <mergeCells count="126">
    <mergeCell ref="F94:J94"/>
    <mergeCell ref="F84:J84"/>
    <mergeCell ref="F85:J85"/>
    <mergeCell ref="F88:J88"/>
    <mergeCell ref="F89:J89"/>
    <mergeCell ref="F91:J91"/>
    <mergeCell ref="F93:J93"/>
    <mergeCell ref="N81:R81"/>
    <mergeCell ref="N84:R84"/>
    <mergeCell ref="F72:J72"/>
    <mergeCell ref="N72:R72"/>
    <mergeCell ref="F73:J73"/>
    <mergeCell ref="N73:R73"/>
    <mergeCell ref="F74:J74"/>
    <mergeCell ref="N74:R74"/>
    <mergeCell ref="F67:J67"/>
    <mergeCell ref="F68:J68"/>
    <mergeCell ref="F69:J69"/>
    <mergeCell ref="F70:J70"/>
    <mergeCell ref="N70:R70"/>
    <mergeCell ref="F71:J71"/>
    <mergeCell ref="N71:R71"/>
    <mergeCell ref="F78:J78"/>
    <mergeCell ref="N78:R78"/>
    <mergeCell ref="F79:J79"/>
    <mergeCell ref="N79:R79"/>
    <mergeCell ref="F80:J80"/>
    <mergeCell ref="N80:R80"/>
    <mergeCell ref="F75:J75"/>
    <mergeCell ref="N75:R75"/>
    <mergeCell ref="F76:J76"/>
    <mergeCell ref="N76:R76"/>
    <mergeCell ref="F77:J77"/>
    <mergeCell ref="N77:R77"/>
    <mergeCell ref="F61:J61"/>
    <mergeCell ref="F62:J62"/>
    <mergeCell ref="F63:J63"/>
    <mergeCell ref="F64:J64"/>
    <mergeCell ref="F66:J66"/>
    <mergeCell ref="N66:P66"/>
    <mergeCell ref="F57:J57"/>
    <mergeCell ref="N57:P57"/>
    <mergeCell ref="F58:J58"/>
    <mergeCell ref="N58:P58"/>
    <mergeCell ref="F59:J59"/>
    <mergeCell ref="F60:J60"/>
    <mergeCell ref="F52:J52"/>
    <mergeCell ref="F53:J53"/>
    <mergeCell ref="F54:J54"/>
    <mergeCell ref="F55:J55"/>
    <mergeCell ref="F56:J56"/>
    <mergeCell ref="N56:R56"/>
    <mergeCell ref="F48:J48"/>
    <mergeCell ref="N48:R48"/>
    <mergeCell ref="F49:J49"/>
    <mergeCell ref="N49:R49"/>
    <mergeCell ref="F50:J50"/>
    <mergeCell ref="F51:J51"/>
    <mergeCell ref="F45:J45"/>
    <mergeCell ref="N45:R45"/>
    <mergeCell ref="F46:J46"/>
    <mergeCell ref="N46:R46"/>
    <mergeCell ref="F47:J47"/>
    <mergeCell ref="N47:R47"/>
    <mergeCell ref="F42:J42"/>
    <mergeCell ref="O42:Q42"/>
    <mergeCell ref="F43:J43"/>
    <mergeCell ref="N43:R43"/>
    <mergeCell ref="F44:J44"/>
    <mergeCell ref="N44:R44"/>
    <mergeCell ref="F39:J39"/>
    <mergeCell ref="N39:S39"/>
    <mergeCell ref="F40:J40"/>
    <mergeCell ref="N40:S40"/>
    <mergeCell ref="F41:J41"/>
    <mergeCell ref="O41:Q41"/>
    <mergeCell ref="F36:J36"/>
    <mergeCell ref="O36:T36"/>
    <mergeCell ref="F37:J37"/>
    <mergeCell ref="N37:S37"/>
    <mergeCell ref="F38:J38"/>
    <mergeCell ref="O38:T38"/>
    <mergeCell ref="F32:J32"/>
    <mergeCell ref="O32:Q32"/>
    <mergeCell ref="F33:J33"/>
    <mergeCell ref="O33:Q33"/>
    <mergeCell ref="F35:J35"/>
    <mergeCell ref="O35:T35"/>
    <mergeCell ref="F29:J29"/>
    <mergeCell ref="N29:S29"/>
    <mergeCell ref="F30:J30"/>
    <mergeCell ref="O30:Q30"/>
    <mergeCell ref="F31:J31"/>
    <mergeCell ref="O31:Q31"/>
    <mergeCell ref="F24:J24"/>
    <mergeCell ref="F25:J25"/>
    <mergeCell ref="F26:J26"/>
    <mergeCell ref="F27:J27"/>
    <mergeCell ref="N27:S27"/>
    <mergeCell ref="F28:J28"/>
    <mergeCell ref="N28:S28"/>
    <mergeCell ref="F21:J21"/>
    <mergeCell ref="O21:T21"/>
    <mergeCell ref="F22:J22"/>
    <mergeCell ref="O22:Q22"/>
    <mergeCell ref="F23:J23"/>
    <mergeCell ref="O23:Q23"/>
    <mergeCell ref="N18:S18"/>
    <mergeCell ref="F19:J19"/>
    <mergeCell ref="N19:S19"/>
    <mergeCell ref="F20:J20"/>
    <mergeCell ref="N20:S20"/>
    <mergeCell ref="A12:G12"/>
    <mergeCell ref="C14:E14"/>
    <mergeCell ref="F14:J14"/>
    <mergeCell ref="F17:J17"/>
    <mergeCell ref="N17:S17"/>
    <mergeCell ref="A6:K6"/>
    <mergeCell ref="A7:K7"/>
    <mergeCell ref="A8:K8"/>
    <mergeCell ref="A9:K9"/>
    <mergeCell ref="A10:J10"/>
    <mergeCell ref="A11:H11"/>
    <mergeCell ref="F15:H15"/>
    <mergeCell ref="F16:H16"/>
    <mergeCell ref="F18:J18"/>
  </mergeCells>
  <pageMargins left="0.28999999999999998" right="0.16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santa.garcia</cp:lastModifiedBy>
  <cp:lastPrinted>2014-08-05T14:50:58Z</cp:lastPrinted>
  <dcterms:created xsi:type="dcterms:W3CDTF">2014-08-01T19:14:55Z</dcterms:created>
  <dcterms:modified xsi:type="dcterms:W3CDTF">2014-08-05T16:13:34Z</dcterms:modified>
</cp:coreProperties>
</file>