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840" windowWidth="14475" windowHeight="6660"/>
  </bookViews>
  <sheets>
    <sheet name="EJE MES DE ABRIL 2013" sheetId="1" r:id="rId1"/>
    <sheet name="RESUMEN" sheetId="2" r:id="rId2"/>
  </sheets>
  <externalReferences>
    <externalReference r:id="rId3"/>
  </externalReference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G24" i="2"/>
  <c r="G23"/>
  <c r="E89" i="1"/>
  <c r="G25" i="2" l="1"/>
  <c r="E90" i="1" l="1"/>
  <c r="E83"/>
  <c r="E81"/>
  <c r="E79"/>
  <c r="E74"/>
  <c r="E72"/>
  <c r="E69"/>
  <c r="E54"/>
  <c r="E51"/>
  <c r="E49"/>
  <c r="E46"/>
  <c r="E44"/>
  <c r="E42"/>
  <c r="E40"/>
  <c r="E37"/>
  <c r="E33"/>
  <c r="E27"/>
  <c r="E24"/>
  <c r="E22"/>
  <c r="E20"/>
  <c r="E18"/>
  <c r="E16"/>
  <c r="F12"/>
  <c r="E68" l="1"/>
  <c r="F88" s="1"/>
  <c r="F93"/>
  <c r="E15"/>
  <c r="F31" s="1"/>
  <c r="E32"/>
  <c r="F67" s="1"/>
  <c r="F95" s="1"/>
  <c r="F97" l="1"/>
  <c r="F98" l="1"/>
  <c r="F103" s="1"/>
  <c r="G28" i="2"/>
  <c r="G29" s="1"/>
</calcChain>
</file>

<file path=xl/comments1.xml><?xml version="1.0" encoding="utf-8"?>
<comments xmlns="http://schemas.openxmlformats.org/spreadsheetml/2006/main">
  <authors>
    <author>flor.matrille</author>
  </authors>
  <commentList>
    <comment ref="I87" authorId="0">
      <text>
        <r>
          <rPr>
            <b/>
            <sz val="8"/>
            <color indexed="81"/>
            <rFont val="Tahoma"/>
            <family val="2"/>
          </rPr>
          <t>flor.matrille:</t>
        </r>
        <r>
          <rPr>
            <sz val="8"/>
            <color indexed="81"/>
            <rFont val="Tahoma"/>
            <family val="2"/>
          </rPr>
          <t xml:space="preserve">
0BJETAL 397</t>
        </r>
      </text>
    </comment>
  </commentList>
</comments>
</file>

<file path=xl/sharedStrings.xml><?xml version="1.0" encoding="utf-8"?>
<sst xmlns="http://schemas.openxmlformats.org/spreadsheetml/2006/main" count="109" uniqueCount="102">
  <si>
    <t>Oficina Presidencial de Tecnologías de la Información y Comunicación (OPTIC)</t>
  </si>
  <si>
    <t>Ejecución de Presupuestaria</t>
  </si>
  <si>
    <t>Período del 01 al 30 de abril del 2013 2012</t>
  </si>
  <si>
    <t xml:space="preserve">Valores expresados en RD$ </t>
  </si>
  <si>
    <t>TOTAL INGRESOS POR PRESUPUESTO MES DE ABRIL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</si>
  <si>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</si>
  <si>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</si>
  <si>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</si>
  <si>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</si>
  <si>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</si>
  <si>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</si>
  <si>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</si>
  <si>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</si>
  <si>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</si>
  <si>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</si>
  <si>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Sueldos personal temporero</t>
  </si>
  <si>
    <t>Sueldos personal contratado y/o igualado</t>
  </si>
  <si>
    <t>Sobresueldos</t>
  </si>
  <si>
    <t>Especialismo</t>
  </si>
  <si>
    <t xml:space="preserve">Honorarios </t>
  </si>
  <si>
    <t>Honorarios Profesionales y Técnicos</t>
  </si>
  <si>
    <t>Gratificaciones y bonificaciones</t>
  </si>
  <si>
    <t>Regalía Pascual</t>
  </si>
  <si>
    <t>Prestaciones laborales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</si>
  <si>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</si>
  <si>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</si>
  <si>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</si>
  <si>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</si>
  <si>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</si>
  <si>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</si>
  <si>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</si>
  <si>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</si>
  <si>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</si>
  <si>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</si>
  <si>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</si>
  <si>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</si>
  <si>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</si>
  <si>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Publicidad, impresión propaganda</t>
  </si>
  <si>
    <t>Impresión y encuadernación</t>
  </si>
  <si>
    <t>Viáticos</t>
  </si>
  <si>
    <t>Viáticos Dentro del país</t>
  </si>
  <si>
    <t>Transporte y almacenaje</t>
  </si>
  <si>
    <t>Pasajes</t>
  </si>
  <si>
    <t>Alquileres</t>
  </si>
  <si>
    <t>Edificios y locales</t>
  </si>
  <si>
    <t>Equipos de transporte, tracción y elevación</t>
  </si>
  <si>
    <t>Seguros</t>
  </si>
  <si>
    <t>Seguros de persona</t>
  </si>
  <si>
    <t>Conservación, rep. menores y construciones temporales</t>
  </si>
  <si>
    <t>Obras menores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</si>
  <si>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</si>
  <si>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</si>
  <si>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</si>
  <si>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</si>
  <si>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</si>
  <si>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</si>
  <si>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</si>
  <si>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</si>
  <si>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</si>
  <si>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</si>
  <si>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Productos agroforestales y pecuarios</t>
  </si>
  <si>
    <t>Textiles y cestuarios</t>
  </si>
  <si>
    <t>Prenda de vestir</t>
  </si>
  <si>
    <t>Productos de papel, y cartón e impresos</t>
  </si>
  <si>
    <t>Productos de papel y cartón</t>
  </si>
  <si>
    <t>Productos de artes graficas</t>
  </si>
  <si>
    <t>Libros, revistas y Periódicos</t>
  </si>
  <si>
    <t>Textos de enseñanza</t>
  </si>
  <si>
    <t>Combustibles, lubricantes, productos químicos y conexos</t>
  </si>
  <si>
    <t>Combustibles y lubricantes</t>
  </si>
  <si>
    <t>36</t>
  </si>
  <si>
    <t>Productos minerales metalicos y no metalicos</t>
  </si>
  <si>
    <t>Productos metalicos</t>
  </si>
  <si>
    <t>Productos y útiles varios</t>
  </si>
  <si>
    <t>Material de limpieza</t>
  </si>
  <si>
    <t>Útiles de escritorios, oficina  y enseñanza</t>
  </si>
  <si>
    <t>Productos eléctricos y afines</t>
  </si>
  <si>
    <t>Materiales y útiles relacionados con informática</t>
  </si>
  <si>
    <t>Total Materiales y Suministros</t>
  </si>
  <si>
    <t>06</t>
  </si>
  <si>
    <t>ACTIVOS NO FIANCIEROS</t>
  </si>
  <si>
    <t>Equipos de computación</t>
  </si>
  <si>
    <t>Muebles y Equipos de Oficina</t>
  </si>
  <si>
    <t>Total Activos No Financieros</t>
  </si>
  <si>
    <t>Total de gastos del mes</t>
  </si>
  <si>
    <t>Menos: Retenciones por pagar</t>
  </si>
  <si>
    <t>Total de desembolsos</t>
  </si>
  <si>
    <t>DEPARTAMENTO ADMINISTRATIVO FINANCIERO</t>
  </si>
  <si>
    <t>BALANCE DISPONIBLE PARA COMPROMISOS PENDIENTES AL 31/03/2013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</si>
  <si>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</si>
  <si>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</si>
  <si>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</si>
  <si>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</si>
  <si>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</si>
  <si>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</si>
  <si>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</si>
  <si>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</si>
  <si>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</si>
  <si>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Del 1ro. de Abril  al 30 de  2013</t>
  </si>
  <si>
    <t xml:space="preserve"> - Balance disponible al 31/03/2013</t>
  </si>
  <si>
    <t>BALANCE  DISPONIBLE AL 30/04/2013</t>
  </si>
  <si>
    <t>BALANCE DISPONIBLE AL CORTE AL 30/04/2013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</si>
</sst>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ont="0" applyFill="0" applyBorder="0" applyProtection="0">
      <alignment wrapText="1"/>
    </xf>
    <xf numFmtId="165" fontId="10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43" fontId="1" fillId="0" borderId="0" xfId="1" applyFont="1"/>
    <xf numFmtId="43" fontId="0" fillId="0" borderId="0" xfId="1" applyFont="1" applyAlignment="1">
      <alignment horizontal="center"/>
    </xf>
    <xf numFmtId="43" fontId="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43" fontId="2" fillId="0" borderId="0" xfId="1" applyFont="1"/>
    <xf numFmtId="0" fontId="2" fillId="0" borderId="0" xfId="0" applyFont="1"/>
    <xf numFmtId="0" fontId="4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0" fillId="0" borderId="0" xfId="0" applyNumberFormat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43" fontId="7" fillId="0" borderId="0" xfId="1" applyFont="1"/>
    <xf numFmtId="43" fontId="6" fillId="0" borderId="0" xfId="1" applyFont="1"/>
    <xf numFmtId="43" fontId="7" fillId="0" borderId="0" xfId="0" applyNumberFormat="1" applyFont="1"/>
    <xf numFmtId="0" fontId="5" fillId="0" borderId="0" xfId="1" applyNumberFormat="1" applyFont="1" applyAlignment="1">
      <alignment horizontal="left"/>
    </xf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43" fontId="7" fillId="0" borderId="0" xfId="1" applyFont="1" applyFill="1"/>
    <xf numFmtId="0" fontId="10" fillId="0" borderId="0" xfId="2" applyFont="1">
      <alignment wrapText="1"/>
    </xf>
    <xf numFmtId="165" fontId="10" fillId="0" borderId="0" xfId="3" applyFont="1"/>
    <xf numFmtId="0" fontId="11" fillId="0" borderId="0" xfId="2" applyFont="1" applyBorder="1" applyAlignment="1">
      <alignment horizontal="center" wrapText="1"/>
    </xf>
    <xf numFmtId="0" fontId="12" fillId="0" borderId="0" xfId="2" applyFont="1" applyBorder="1" applyAlignment="1">
      <alignment wrapText="1"/>
    </xf>
    <xf numFmtId="0" fontId="10" fillId="0" borderId="0" xfId="4" applyAlignment="1">
      <alignment horizontal="left"/>
    </xf>
    <xf numFmtId="0" fontId="10" fillId="0" borderId="0" xfId="4" applyFont="1"/>
    <xf numFmtId="0" fontId="12" fillId="0" borderId="0" xfId="4" applyFont="1" applyAlignment="1">
      <alignment horizontal="center"/>
    </xf>
    <xf numFmtId="0" fontId="10" fillId="0" borderId="0" xfId="4" applyBorder="1" applyAlignment="1">
      <alignment horizontal="left"/>
    </xf>
    <xf numFmtId="0" fontId="10" fillId="0" borderId="0" xfId="4" applyFont="1" applyBorder="1"/>
    <xf numFmtId="165" fontId="10" fillId="0" borderId="0" xfId="3" applyFont="1" applyBorder="1"/>
    <xf numFmtId="0" fontId="13" fillId="0" borderId="0" xfId="4" applyFont="1" applyAlignment="1">
      <alignment horizontal="center"/>
    </xf>
    <xf numFmtId="0" fontId="10" fillId="0" borderId="0" xfId="4" applyBorder="1"/>
    <xf numFmtId="0" fontId="12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 wrapText="1"/>
    </xf>
    <xf numFmtId="0" fontId="12" fillId="0" borderId="0" xfId="4" applyFont="1" applyBorder="1" applyAlignment="1">
      <alignment horizontal="center"/>
    </xf>
    <xf numFmtId="0" fontId="14" fillId="0" borderId="0" xfId="4" applyFont="1" applyBorder="1" applyAlignment="1">
      <alignment horizontal="left" wrapText="1"/>
    </xf>
    <xf numFmtId="0" fontId="14" fillId="0" borderId="0" xfId="4" applyFont="1" applyBorder="1" applyAlignment="1">
      <alignment wrapText="1"/>
    </xf>
    <xf numFmtId="4" fontId="14" fillId="0" borderId="0" xfId="4" applyNumberFormat="1" applyFont="1" applyBorder="1"/>
    <xf numFmtId="0" fontId="14" fillId="0" borderId="0" xfId="4" applyFont="1" applyBorder="1"/>
    <xf numFmtId="4" fontId="14" fillId="0" borderId="3" xfId="4" applyNumberFormat="1" applyFont="1" applyBorder="1"/>
    <xf numFmtId="0" fontId="11" fillId="0" borderId="0" xfId="2" applyFont="1" applyAlignment="1">
      <alignment horizontal="center" wrapText="1"/>
    </xf>
    <xf numFmtId="4" fontId="11" fillId="0" borderId="0" xfId="4" applyNumberFormat="1" applyFont="1" applyBorder="1"/>
    <xf numFmtId="0" fontId="14" fillId="0" borderId="0" xfId="2" applyFont="1">
      <alignment wrapText="1"/>
    </xf>
    <xf numFmtId="0" fontId="11" fillId="0" borderId="0" xfId="4" applyFont="1" applyBorder="1"/>
    <xf numFmtId="0" fontId="14" fillId="0" borderId="0" xfId="2" applyFont="1" applyAlignment="1">
      <alignment horizontal="left" wrapText="1"/>
    </xf>
    <xf numFmtId="0" fontId="12" fillId="0" borderId="0" xfId="2" applyFont="1" applyAlignment="1">
      <alignment horizontal="center" wrapText="1"/>
    </xf>
    <xf numFmtId="4" fontId="11" fillId="0" borderId="2" xfId="4" applyNumberFormat="1" applyFont="1" applyBorder="1"/>
    <xf numFmtId="0" fontId="12" fillId="0" borderId="0" xfId="4" applyFont="1" applyBorder="1"/>
    <xf numFmtId="4" fontId="12" fillId="0" borderId="0" xfId="4" applyNumberFormat="1" applyFont="1" applyBorder="1"/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78" r="0.7500000000000027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180975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430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342899</xdr:colOff>
      <xdr:row>0</xdr:row>
      <xdr:rowOff>57151</xdr:rowOff>
    </xdr:from>
    <xdr:to>
      <xdr:col>5</xdr:col>
      <xdr:colOff>1000125</xdr:colOff>
      <xdr:row>3</xdr:row>
      <xdr:rowOff>163739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819899" y="57151"/>
          <a:ext cx="657226" cy="6780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57</xdr:row>
      <xdr:rowOff>66674</xdr:rowOff>
    </xdr:from>
    <xdr:to>
      <xdr:col>3</xdr:col>
      <xdr:colOff>180975</xdr:colOff>
      <xdr:row>60</xdr:row>
      <xdr:rowOff>190499</xdr:rowOff>
    </xdr:to>
    <xdr:pic>
      <xdr:nvPicPr>
        <xdr:cNvPr id="10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430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342899</xdr:colOff>
      <xdr:row>57</xdr:row>
      <xdr:rowOff>57151</xdr:rowOff>
    </xdr:from>
    <xdr:to>
      <xdr:col>5</xdr:col>
      <xdr:colOff>1000125</xdr:colOff>
      <xdr:row>60</xdr:row>
      <xdr:rowOff>163739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819899" y="57151"/>
          <a:ext cx="657226" cy="67808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MES%20DE%20ENERO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EC MES DE ENERO 2013"/>
      <sheetName val="RESUM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K104"/>
  <sheetViews>
    <sheetView tabSelected="1" topLeftCell="A84" workbookViewId="0">
      <selection activeCell="F105" sqref="F105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5.85546875" style="2" customWidth="1"/>
    <col min="5" max="5" width="16.7109375" style="3" customWidth="1"/>
    <col min="6" max="6" width="20.42578125" style="5" customWidth="1"/>
    <col min="7" max="7" width="16" style="5" customWidth="1"/>
    <col min="8" max="8" width="14.28515625" style="5" bestFit="1" customWidth="1"/>
    <col min="9" max="10" width="14.85546875" customWidth="1"/>
    <col min="11" max="11" width="16" customWidth="1"/>
  </cols>
  <sheetData>
    <row r="1" spans="1:10">
      <c r="B1" s="1"/>
      <c r="C1" s="1"/>
      <c r="F1" s="4"/>
    </row>
    <row r="2" spans="1:10">
      <c r="B2" s="1"/>
      <c r="C2" s="1"/>
      <c r="F2" s="4"/>
    </row>
    <row r="3" spans="1:10">
      <c r="B3" s="1"/>
      <c r="C3" s="1"/>
      <c r="F3" s="4"/>
    </row>
    <row r="4" spans="1:10">
      <c r="B4" s="1"/>
      <c r="C4" s="1"/>
      <c r="F4" s="4"/>
    </row>
    <row r="5" spans="1:10" ht="18.75">
      <c r="A5" s="6" t="s">
        <v>0</v>
      </c>
      <c r="B5" s="6"/>
      <c r="C5" s="6"/>
      <c r="D5" s="6"/>
      <c r="E5" s="6"/>
      <c r="F5" s="6"/>
    </row>
    <row r="6" spans="1:10" ht="15.75">
      <c r="A6" s="7" t="s">
        <v>1</v>
      </c>
      <c r="B6" s="7"/>
      <c r="C6" s="7"/>
      <c r="D6" s="7"/>
      <c r="E6" s="7"/>
      <c r="F6" s="7"/>
    </row>
    <row r="7" spans="1:10">
      <c r="A7" s="8" t="s">
        <v>2</v>
      </c>
      <c r="B7" s="8"/>
      <c r="C7" s="8"/>
      <c r="D7" s="8"/>
      <c r="E7" s="8"/>
      <c r="F7" s="8"/>
    </row>
    <row r="8" spans="1:10" ht="15.75" thickBot="1">
      <c r="A8" s="9" t="s">
        <v>3</v>
      </c>
      <c r="B8" s="9"/>
      <c r="C8" s="9"/>
      <c r="D8" s="9"/>
      <c r="E8" s="9"/>
      <c r="F8" s="9"/>
    </row>
    <row r="9" spans="1:10" ht="16.5" thickTop="1">
      <c r="A9" s="10"/>
      <c r="B9" s="10"/>
      <c r="C9" s="10"/>
      <c r="D9" s="11"/>
      <c r="E9" s="12"/>
      <c r="F9" s="13"/>
    </row>
    <row r="10" spans="1:10" ht="15.75">
      <c r="A10" s="10" t="s">
        <v>88</v>
      </c>
      <c r="B10" s="10"/>
      <c r="C10" s="10"/>
      <c r="D10" s="10"/>
      <c r="E10" s="13"/>
      <c r="F10" s="13">
        <v>43693604.109999999</v>
      </c>
      <c r="I10" s="5"/>
      <c r="J10" s="5"/>
    </row>
    <row r="11" spans="1:10" ht="15.75">
      <c r="A11" s="10" t="s">
        <v>4</v>
      </c>
      <c r="B11" s="10"/>
      <c r="C11" s="10"/>
      <c r="D11" s="10"/>
      <c r="E11" s="13"/>
      <c r="F11" s="13">
        <v>24620319</v>
      </c>
      <c r="I11" s="5"/>
      <c r="J11" s="5"/>
    </row>
    <row r="12" spans="1:10" ht="16.5" thickBot="1">
      <c r="A12" s="11" t="s">
        <v>5</v>
      </c>
      <c r="B12" s="10"/>
      <c r="C12" s="10"/>
      <c r="D12" s="11"/>
      <c r="E12" s="14"/>
      <c r="F12" s="15">
        <f>SUM(F10:F11)</f>
        <v>68313923.109999999</v>
      </c>
      <c r="I12" s="5"/>
      <c r="J12" s="5"/>
    </row>
    <row r="13" spans="1:10" ht="16.5" thickTop="1">
      <c r="A13" s="10"/>
      <c r="B13" s="10"/>
      <c r="C13" s="10"/>
      <c r="D13" s="16" t="s">
        <v>6</v>
      </c>
      <c r="E13" s="13"/>
      <c r="F13" s="13"/>
    </row>
    <row r="14" spans="1:10" ht="15.75">
      <c r="A14" s="17" t="s">
        <v>7</v>
      </c>
      <c r="B14" s="17" t="s">
        <v>8</v>
      </c>
      <c r="C14" s="17" t="s">
        <v>9</v>
      </c>
      <c r="D14" s="16" t="s">
        <v>10</v>
      </c>
      <c r="E14" s="13"/>
      <c r="F14" s="13"/>
    </row>
    <row r="15" spans="1:10" ht="15.75">
      <c r="A15" s="18" t="s">
        <v>11</v>
      </c>
      <c r="B15" s="10"/>
      <c r="C15" s="10"/>
      <c r="D15" s="19" t="s">
        <v>12</v>
      </c>
      <c r="E15" s="12">
        <f>+E16+E18+E20+E22+E24+E27</f>
        <v>6398818.5099999998</v>
      </c>
      <c r="F15" s="13"/>
    </row>
    <row r="16" spans="1:10" ht="15.75">
      <c r="A16" s="20"/>
      <c r="B16" s="11">
        <v>11</v>
      </c>
      <c r="C16" s="10"/>
      <c r="D16" s="21" t="s">
        <v>13</v>
      </c>
      <c r="E16" s="12">
        <f>+E17</f>
        <v>4641890.34</v>
      </c>
      <c r="F16" s="13"/>
    </row>
    <row r="17" spans="1:11" ht="15.75">
      <c r="A17" s="20"/>
      <c r="B17" s="10"/>
      <c r="C17" s="10">
        <v>111</v>
      </c>
      <c r="D17" s="22" t="s">
        <v>14</v>
      </c>
      <c r="E17" s="13">
        <v>4641890.34</v>
      </c>
      <c r="F17" s="13"/>
    </row>
    <row r="18" spans="1:11" ht="15.75">
      <c r="A18" s="20"/>
      <c r="B18" s="11">
        <v>12</v>
      </c>
      <c r="C18" s="10"/>
      <c r="D18" s="21" t="s">
        <v>15</v>
      </c>
      <c r="E18" s="12">
        <f>SUM(E19:E19)</f>
        <v>356780.35</v>
      </c>
      <c r="F18" s="13"/>
    </row>
    <row r="19" spans="1:11" ht="15.75">
      <c r="A19" s="20"/>
      <c r="B19" s="10"/>
      <c r="C19" s="10">
        <v>121</v>
      </c>
      <c r="D19" s="22" t="s">
        <v>16</v>
      </c>
      <c r="E19" s="5">
        <v>356780.35</v>
      </c>
      <c r="F19" s="13"/>
    </row>
    <row r="20" spans="1:11" s="5" customFormat="1" ht="15.75">
      <c r="A20" s="20"/>
      <c r="B20" s="11">
        <v>13</v>
      </c>
      <c r="C20" s="10"/>
      <c r="D20" s="23" t="s">
        <v>17</v>
      </c>
      <c r="E20" s="12">
        <f>SUM(E21:E21)</f>
        <v>106400</v>
      </c>
      <c r="F20" s="13"/>
      <c r="I20"/>
      <c r="J20"/>
      <c r="K20"/>
    </row>
    <row r="21" spans="1:11" s="5" customFormat="1" ht="15.75">
      <c r="A21" s="20"/>
      <c r="B21" s="10"/>
      <c r="C21" s="10">
        <v>135</v>
      </c>
      <c r="D21" s="22" t="s">
        <v>18</v>
      </c>
      <c r="E21" s="5">
        <v>106400</v>
      </c>
      <c r="F21" s="13"/>
      <c r="I21"/>
      <c r="J21"/>
      <c r="K21"/>
    </row>
    <row r="22" spans="1:11" s="5" customFormat="1" ht="15.75">
      <c r="A22" s="20"/>
      <c r="B22" s="11">
        <v>15</v>
      </c>
      <c r="C22" s="10"/>
      <c r="D22" s="23" t="s">
        <v>19</v>
      </c>
      <c r="E22" s="12">
        <f>+E23</f>
        <v>639805.6</v>
      </c>
      <c r="F22" s="13"/>
      <c r="I22"/>
      <c r="J22"/>
      <c r="K22"/>
    </row>
    <row r="23" spans="1:11" s="5" customFormat="1" ht="15.75">
      <c r="A23" s="20"/>
      <c r="B23" s="10"/>
      <c r="C23" s="10">
        <v>151</v>
      </c>
      <c r="D23" s="22" t="s">
        <v>20</v>
      </c>
      <c r="E23" s="5">
        <v>639805.6</v>
      </c>
      <c r="F23" s="13"/>
      <c r="I23"/>
      <c r="J23"/>
      <c r="K23"/>
    </row>
    <row r="24" spans="1:11" s="5" customFormat="1" ht="15.75">
      <c r="A24" s="20"/>
      <c r="B24" s="11">
        <v>18</v>
      </c>
      <c r="C24" s="10"/>
      <c r="D24" s="23" t="s">
        <v>21</v>
      </c>
      <c r="E24" s="12">
        <f>SUM(E25:E26)</f>
        <v>4033.74</v>
      </c>
      <c r="F24" s="13"/>
      <c r="I24"/>
      <c r="J24"/>
      <c r="K24"/>
    </row>
    <row r="25" spans="1:11" s="5" customFormat="1" ht="15.75">
      <c r="A25" s="20"/>
      <c r="B25" s="10"/>
      <c r="C25" s="10">
        <v>181</v>
      </c>
      <c r="D25" s="22" t="s">
        <v>22</v>
      </c>
      <c r="E25" s="5">
        <v>1987.5</v>
      </c>
      <c r="F25" s="13"/>
      <c r="I25"/>
      <c r="J25"/>
      <c r="K25"/>
    </row>
    <row r="26" spans="1:11" s="5" customFormat="1" ht="15.75">
      <c r="A26" s="10"/>
      <c r="B26" s="10"/>
      <c r="C26" s="10">
        <v>183</v>
      </c>
      <c r="D26" s="22" t="s">
        <v>23</v>
      </c>
      <c r="E26" s="5">
        <v>2046.24</v>
      </c>
      <c r="F26" s="13"/>
      <c r="I26"/>
      <c r="J26"/>
      <c r="K26"/>
    </row>
    <row r="27" spans="1:11" ht="15.75">
      <c r="A27" s="10"/>
      <c r="B27" s="11">
        <v>19</v>
      </c>
      <c r="C27" s="11"/>
      <c r="D27" s="23" t="s">
        <v>24</v>
      </c>
      <c r="E27" s="12">
        <f>SUM(E28:E29)</f>
        <v>649908.47999999998</v>
      </c>
      <c r="F27" s="13"/>
    </row>
    <row r="28" spans="1:11" ht="15.75">
      <c r="A28" s="10"/>
      <c r="B28" s="10"/>
      <c r="C28" s="10">
        <v>191</v>
      </c>
      <c r="D28" s="22" t="s">
        <v>25</v>
      </c>
      <c r="E28" s="5">
        <v>315050.56</v>
      </c>
      <c r="F28" s="13"/>
    </row>
    <row r="29" spans="1:11" ht="15.75">
      <c r="A29" s="10"/>
      <c r="B29" s="10"/>
      <c r="C29" s="10">
        <v>192</v>
      </c>
      <c r="D29" s="22" t="s">
        <v>26</v>
      </c>
      <c r="E29" s="5">
        <v>334857.92</v>
      </c>
      <c r="F29" s="13"/>
    </row>
    <row r="30" spans="1:11" ht="15.75">
      <c r="A30" s="10"/>
      <c r="B30" s="10"/>
      <c r="C30" s="10"/>
      <c r="D30" s="22"/>
      <c r="E30" s="5"/>
      <c r="F30" s="13"/>
    </row>
    <row r="31" spans="1:11" s="25" customFormat="1" ht="15.75">
      <c r="A31" s="11"/>
      <c r="B31" s="11"/>
      <c r="C31" s="11"/>
      <c r="D31" s="12" t="s">
        <v>27</v>
      </c>
      <c r="E31" s="12"/>
      <c r="F31" s="12">
        <f>+E15</f>
        <v>6398818.5099999998</v>
      </c>
      <c r="G31" s="24"/>
      <c r="H31" s="24"/>
    </row>
    <row r="32" spans="1:11" s="25" customFormat="1" ht="15.75">
      <c r="A32" s="18" t="s">
        <v>28</v>
      </c>
      <c r="B32" s="11"/>
      <c r="C32" s="11"/>
      <c r="D32" s="26" t="s">
        <v>29</v>
      </c>
      <c r="E32" s="12">
        <f>+E33+E37+E40+E42+E44+E46+E49+E51+E54</f>
        <v>3459470.0100000007</v>
      </c>
      <c r="F32" s="12"/>
      <c r="G32" s="24"/>
      <c r="H32" s="24"/>
    </row>
    <row r="33" spans="1:11" s="25" customFormat="1" ht="15.75">
      <c r="A33" s="18"/>
      <c r="B33" s="11">
        <v>21</v>
      </c>
      <c r="C33" s="11"/>
      <c r="D33" s="26" t="s">
        <v>30</v>
      </c>
      <c r="E33" s="12">
        <f>SUM(E34:E36)</f>
        <v>1375692.9500000002</v>
      </c>
      <c r="F33" s="12"/>
      <c r="G33" s="24"/>
      <c r="H33" s="24"/>
    </row>
    <row r="34" spans="1:11" ht="15.75">
      <c r="A34" s="10"/>
      <c r="B34" s="10"/>
      <c r="C34" s="10">
        <v>213</v>
      </c>
      <c r="D34" s="22" t="s">
        <v>31</v>
      </c>
      <c r="E34" s="5">
        <v>344305.99000000005</v>
      </c>
      <c r="F34" s="13"/>
    </row>
    <row r="35" spans="1:11" ht="15.75">
      <c r="A35" s="10"/>
      <c r="B35" s="10"/>
      <c r="C35" s="10">
        <v>214</v>
      </c>
      <c r="D35" s="22" t="s">
        <v>32</v>
      </c>
      <c r="E35" s="5">
        <v>12195.3</v>
      </c>
      <c r="F35" s="13"/>
    </row>
    <row r="36" spans="1:11" ht="15.75">
      <c r="A36" s="10"/>
      <c r="B36" s="10"/>
      <c r="C36" s="10">
        <v>215</v>
      </c>
      <c r="D36" s="22" t="s">
        <v>33</v>
      </c>
      <c r="E36" s="5">
        <v>1019191.66</v>
      </c>
      <c r="F36" s="13"/>
    </row>
    <row r="37" spans="1:11" ht="15.75">
      <c r="A37" s="10"/>
      <c r="B37" s="11">
        <v>22</v>
      </c>
      <c r="C37" s="10"/>
      <c r="D37" s="23" t="s">
        <v>34</v>
      </c>
      <c r="E37" s="12">
        <f>SUM(E38:E39)</f>
        <v>138052.68</v>
      </c>
      <c r="F37" s="13"/>
    </row>
    <row r="38" spans="1:11" ht="15.75">
      <c r="A38" s="10"/>
      <c r="B38" s="10"/>
      <c r="C38" s="10">
        <v>221</v>
      </c>
      <c r="D38" s="22" t="s">
        <v>35</v>
      </c>
      <c r="E38" s="5">
        <v>131590.57</v>
      </c>
      <c r="F38" s="13"/>
    </row>
    <row r="39" spans="1:11" ht="15.75">
      <c r="A39" s="10"/>
      <c r="B39" s="10"/>
      <c r="C39" s="10">
        <v>222</v>
      </c>
      <c r="D39" s="22" t="s">
        <v>36</v>
      </c>
      <c r="E39" s="5">
        <v>6462.11</v>
      </c>
      <c r="F39" s="13"/>
    </row>
    <row r="40" spans="1:11" s="5" customFormat="1" ht="15.75">
      <c r="A40" s="10"/>
      <c r="B40" s="11">
        <v>23</v>
      </c>
      <c r="C40" s="10"/>
      <c r="D40" s="27" t="s">
        <v>37</v>
      </c>
      <c r="E40" s="12">
        <f>SUM(E41:E41)</f>
        <v>11081.99</v>
      </c>
      <c r="F40" s="13"/>
      <c r="I40"/>
      <c r="J40"/>
      <c r="K40"/>
    </row>
    <row r="41" spans="1:11" s="5" customFormat="1" ht="15.75">
      <c r="A41" s="10"/>
      <c r="B41" s="10"/>
      <c r="C41" s="10">
        <v>232</v>
      </c>
      <c r="D41" s="28" t="s">
        <v>38</v>
      </c>
      <c r="E41" s="5">
        <v>11081.99</v>
      </c>
      <c r="F41" s="13"/>
      <c r="I41"/>
      <c r="J41"/>
      <c r="K41"/>
    </row>
    <row r="42" spans="1:11" s="5" customFormat="1" ht="15.75">
      <c r="A42" s="10"/>
      <c r="B42" s="11">
        <v>24</v>
      </c>
      <c r="C42" s="11"/>
      <c r="D42" s="27" t="s">
        <v>39</v>
      </c>
      <c r="E42" s="12">
        <f>SUM(E43:E43)</f>
        <v>29115.79</v>
      </c>
      <c r="F42" s="13"/>
      <c r="I42"/>
      <c r="J42"/>
      <c r="K42"/>
    </row>
    <row r="43" spans="1:11" s="5" customFormat="1" ht="15.75">
      <c r="A43" s="10"/>
      <c r="B43" s="10"/>
      <c r="C43" s="10">
        <v>241</v>
      </c>
      <c r="D43" s="28" t="s">
        <v>40</v>
      </c>
      <c r="E43" s="5">
        <v>29115.79</v>
      </c>
      <c r="F43" s="13"/>
      <c r="I43"/>
      <c r="J43"/>
      <c r="K43"/>
    </row>
    <row r="44" spans="1:11" s="5" customFormat="1" ht="15.75">
      <c r="A44" s="10"/>
      <c r="B44" s="11">
        <v>25</v>
      </c>
      <c r="C44" s="10"/>
      <c r="D44" s="27" t="s">
        <v>41</v>
      </c>
      <c r="E44" s="12">
        <f>SUM(E45:E45)</f>
        <v>2470</v>
      </c>
      <c r="F44" s="13"/>
      <c r="I44"/>
      <c r="J44"/>
      <c r="K44"/>
    </row>
    <row r="45" spans="1:11" s="5" customFormat="1" ht="15.75">
      <c r="A45" s="10"/>
      <c r="B45" s="10"/>
      <c r="C45" s="10">
        <v>251</v>
      </c>
      <c r="D45" s="28" t="s">
        <v>42</v>
      </c>
      <c r="E45" s="5">
        <v>2470</v>
      </c>
      <c r="F45" s="13"/>
      <c r="I45"/>
      <c r="J45"/>
      <c r="K45"/>
    </row>
    <row r="46" spans="1:11" s="5" customFormat="1" ht="15.75">
      <c r="A46" s="10"/>
      <c r="B46" s="11">
        <v>26</v>
      </c>
      <c r="C46" s="10"/>
      <c r="D46" s="27" t="s">
        <v>43</v>
      </c>
      <c r="E46" s="12">
        <f>SUM(E47:E48)</f>
        <v>591606.43000000005</v>
      </c>
      <c r="F46" s="13"/>
      <c r="I46"/>
      <c r="J46"/>
      <c r="K46"/>
    </row>
    <row r="47" spans="1:11" s="5" customFormat="1" ht="15.75">
      <c r="A47" s="10"/>
      <c r="B47" s="10"/>
      <c r="C47" s="10">
        <v>261</v>
      </c>
      <c r="D47" s="28" t="s">
        <v>44</v>
      </c>
      <c r="E47" s="5">
        <v>465511.63</v>
      </c>
      <c r="F47" s="13"/>
      <c r="I47"/>
      <c r="J47"/>
      <c r="K47"/>
    </row>
    <row r="48" spans="1:11" s="5" customFormat="1" ht="15.75">
      <c r="A48" s="10"/>
      <c r="B48" s="10"/>
      <c r="C48" s="10">
        <v>264</v>
      </c>
      <c r="D48" s="28" t="s">
        <v>45</v>
      </c>
      <c r="E48" s="5">
        <v>126094.8</v>
      </c>
      <c r="F48" s="13"/>
      <c r="I48"/>
      <c r="J48"/>
      <c r="K48"/>
    </row>
    <row r="49" spans="1:11" ht="15.75">
      <c r="A49" s="10"/>
      <c r="B49" s="11">
        <v>27</v>
      </c>
      <c r="C49" s="11"/>
      <c r="D49" s="29" t="s">
        <v>46</v>
      </c>
      <c r="E49" s="12">
        <f>SUM(E50:E50)</f>
        <v>358519.33</v>
      </c>
      <c r="F49" s="13"/>
    </row>
    <row r="50" spans="1:11" ht="15.75">
      <c r="A50" s="10"/>
      <c r="B50" s="10"/>
      <c r="C50" s="10">
        <v>273</v>
      </c>
      <c r="D50" s="22" t="s">
        <v>47</v>
      </c>
      <c r="E50" s="5">
        <v>358519.33</v>
      </c>
      <c r="F50" s="13"/>
    </row>
    <row r="51" spans="1:11" ht="15.75">
      <c r="A51" s="10"/>
      <c r="B51" s="11">
        <v>28</v>
      </c>
      <c r="C51" s="10"/>
      <c r="D51" s="23" t="s">
        <v>48</v>
      </c>
      <c r="E51" s="12">
        <f>SUM(E52:E53)</f>
        <v>184115.77000000002</v>
      </c>
      <c r="F51" s="13"/>
    </row>
    <row r="52" spans="1:11" ht="15.75">
      <c r="A52" s="10"/>
      <c r="B52" s="11"/>
      <c r="C52" s="10">
        <v>281</v>
      </c>
      <c r="D52" s="30" t="s">
        <v>49</v>
      </c>
      <c r="E52" s="5">
        <v>81000</v>
      </c>
      <c r="F52" s="13"/>
    </row>
    <row r="53" spans="1:11" ht="15.75">
      <c r="A53" s="10"/>
      <c r="B53" s="10"/>
      <c r="C53" s="10">
        <v>282</v>
      </c>
      <c r="D53" s="22" t="s">
        <v>50</v>
      </c>
      <c r="E53" s="5">
        <v>103115.77</v>
      </c>
      <c r="F53" s="13"/>
    </row>
    <row r="54" spans="1:11" ht="15.75">
      <c r="A54" s="10"/>
      <c r="B54" s="11">
        <v>29</v>
      </c>
      <c r="C54" s="11"/>
      <c r="D54" s="23" t="s">
        <v>51</v>
      </c>
      <c r="E54" s="12">
        <f>SUM(E55:E66)</f>
        <v>768815.07000000007</v>
      </c>
      <c r="F54" s="13"/>
    </row>
    <row r="55" spans="1:11" ht="15.75">
      <c r="A55" s="10"/>
      <c r="B55" s="10"/>
      <c r="C55" s="10">
        <v>292</v>
      </c>
      <c r="D55" s="22" t="s">
        <v>52</v>
      </c>
      <c r="E55" s="31">
        <v>27294.53</v>
      </c>
      <c r="H55" s="3"/>
      <c r="J55" s="31"/>
      <c r="K55" s="31"/>
    </row>
    <row r="56" spans="1:11" s="34" customFormat="1" ht="15.75">
      <c r="A56" s="32"/>
      <c r="B56" s="32"/>
      <c r="C56" s="32">
        <v>296</v>
      </c>
      <c r="D56" s="33" t="s">
        <v>53</v>
      </c>
      <c r="E56" s="5">
        <v>207305</v>
      </c>
      <c r="G56" s="35"/>
      <c r="H56" s="36"/>
    </row>
    <row r="57" spans="1:11" s="34" customFormat="1" ht="15.75">
      <c r="A57" s="32"/>
      <c r="B57" s="32"/>
      <c r="C57" s="32">
        <v>297</v>
      </c>
      <c r="D57" s="33" t="s">
        <v>54</v>
      </c>
      <c r="E57" s="41">
        <v>438289.27</v>
      </c>
      <c r="G57" s="35"/>
      <c r="H57" s="3"/>
      <c r="I57" s="13"/>
      <c r="J57" s="37"/>
    </row>
    <row r="58" spans="1:11" s="34" customFormat="1" ht="15.75">
      <c r="A58"/>
      <c r="B58" s="1"/>
      <c r="C58" s="1"/>
      <c r="D58" s="2"/>
      <c r="E58" s="3"/>
      <c r="F58" s="4"/>
      <c r="G58" s="35"/>
      <c r="H58" s="3"/>
      <c r="I58" s="13"/>
      <c r="J58" s="37"/>
    </row>
    <row r="59" spans="1:11" s="34" customFormat="1" ht="15.75">
      <c r="A59"/>
      <c r="B59" s="1"/>
      <c r="C59" s="1"/>
      <c r="D59" s="2"/>
      <c r="E59" s="3"/>
      <c r="F59" s="4"/>
      <c r="G59" s="35"/>
      <c r="H59" s="3"/>
      <c r="I59" s="13"/>
      <c r="J59" s="37"/>
    </row>
    <row r="60" spans="1:11" s="34" customFormat="1" ht="15.75">
      <c r="A60"/>
      <c r="B60" s="1"/>
      <c r="C60" s="1"/>
      <c r="D60" s="2"/>
      <c r="E60" s="3"/>
      <c r="F60" s="4"/>
      <c r="G60" s="35"/>
      <c r="H60" s="3"/>
      <c r="I60" s="13"/>
      <c r="J60" s="37"/>
    </row>
    <row r="61" spans="1:11" s="34" customFormat="1" ht="15.75">
      <c r="A61"/>
      <c r="B61" s="1"/>
      <c r="C61" s="1"/>
      <c r="D61" s="2"/>
      <c r="E61" s="3"/>
      <c r="F61" s="4"/>
      <c r="G61" s="35"/>
      <c r="H61" s="3"/>
      <c r="I61" s="13"/>
      <c r="J61" s="37"/>
    </row>
    <row r="62" spans="1:11" s="34" customFormat="1" ht="18.75">
      <c r="A62" s="6" t="s">
        <v>0</v>
      </c>
      <c r="B62" s="6"/>
      <c r="C62" s="6"/>
      <c r="D62" s="6"/>
      <c r="E62" s="6"/>
      <c r="F62" s="6"/>
      <c r="G62" s="35"/>
      <c r="H62" s="3"/>
      <c r="I62" s="13"/>
      <c r="J62" s="37"/>
    </row>
    <row r="63" spans="1:11" s="34" customFormat="1" ht="15.75">
      <c r="A63" s="7" t="s">
        <v>1</v>
      </c>
      <c r="B63" s="7"/>
      <c r="C63" s="7"/>
      <c r="D63" s="7"/>
      <c r="E63" s="7"/>
      <c r="F63" s="7"/>
      <c r="G63" s="35"/>
      <c r="H63" s="3"/>
      <c r="I63" s="13"/>
      <c r="J63" s="37"/>
    </row>
    <row r="64" spans="1:11" s="34" customFormat="1" ht="15.75">
      <c r="A64" s="8" t="s">
        <v>2</v>
      </c>
      <c r="B64" s="8"/>
      <c r="C64" s="8"/>
      <c r="D64" s="8"/>
      <c r="E64" s="8"/>
      <c r="F64" s="8"/>
      <c r="G64" s="35"/>
      <c r="H64" s="3"/>
      <c r="I64" s="13"/>
      <c r="J64" s="37"/>
    </row>
    <row r="65" spans="1:11" s="34" customFormat="1" ht="16.5" thickBot="1">
      <c r="A65" s="9" t="s">
        <v>3</v>
      </c>
      <c r="B65" s="9"/>
      <c r="C65" s="9"/>
      <c r="D65" s="9"/>
      <c r="E65" s="9"/>
      <c r="F65" s="9"/>
      <c r="G65" s="35"/>
      <c r="H65" s="3"/>
      <c r="I65" s="13"/>
      <c r="J65" s="37"/>
    </row>
    <row r="66" spans="1:11" s="34" customFormat="1" ht="16.5" thickTop="1">
      <c r="A66" s="32"/>
      <c r="B66" s="32"/>
      <c r="C66" s="32">
        <v>299</v>
      </c>
      <c r="D66" s="33" t="s">
        <v>51</v>
      </c>
      <c r="E66" s="5">
        <v>95926.27</v>
      </c>
      <c r="F66" s="36"/>
      <c r="G66" s="35"/>
      <c r="H66" s="35"/>
    </row>
    <row r="67" spans="1:11" ht="15.75">
      <c r="A67" s="10"/>
      <c r="B67" s="10"/>
      <c r="C67" s="10"/>
      <c r="D67" s="11" t="s">
        <v>55</v>
      </c>
      <c r="E67" s="12"/>
      <c r="F67" s="12">
        <f>+E32</f>
        <v>3459470.0100000007</v>
      </c>
    </row>
    <row r="68" spans="1:11" ht="15.75">
      <c r="A68" s="18" t="s">
        <v>56</v>
      </c>
      <c r="B68" s="10"/>
      <c r="C68" s="10"/>
      <c r="D68" s="26" t="s">
        <v>57</v>
      </c>
      <c r="E68" s="12">
        <f>+E69+E72+E74+E79+E81+E83</f>
        <v>5024113.5999999996</v>
      </c>
      <c r="F68" s="13"/>
    </row>
    <row r="69" spans="1:11" s="25" customFormat="1" ht="15.75">
      <c r="A69" s="11"/>
      <c r="B69" s="11">
        <v>31</v>
      </c>
      <c r="C69" s="11"/>
      <c r="D69" s="26" t="s">
        <v>58</v>
      </c>
      <c r="E69" s="12">
        <f>SUM(E70:E71)</f>
        <v>3534520.6</v>
      </c>
      <c r="F69" s="12"/>
      <c r="G69" s="24"/>
      <c r="H69" s="24"/>
    </row>
    <row r="70" spans="1:11" ht="15.75">
      <c r="A70" s="10"/>
      <c r="B70" s="10"/>
      <c r="C70" s="10">
        <v>311</v>
      </c>
      <c r="D70" s="22" t="s">
        <v>59</v>
      </c>
      <c r="E70" s="5">
        <v>188109.91999999998</v>
      </c>
      <c r="F70" s="13"/>
    </row>
    <row r="71" spans="1:11" ht="15.75">
      <c r="A71" s="10"/>
      <c r="B71" s="10"/>
      <c r="C71" s="10">
        <v>313</v>
      </c>
      <c r="D71" s="22" t="s">
        <v>60</v>
      </c>
      <c r="E71" s="5">
        <v>3346410.68</v>
      </c>
      <c r="F71" s="13"/>
    </row>
    <row r="72" spans="1:11" s="5" customFormat="1" ht="15.75">
      <c r="A72" s="10"/>
      <c r="B72" s="11">
        <v>32</v>
      </c>
      <c r="C72" s="11"/>
      <c r="D72" s="21" t="s">
        <v>61</v>
      </c>
      <c r="E72" s="12">
        <f>SUM(E73:E73)</f>
        <v>14868</v>
      </c>
      <c r="F72" s="13"/>
      <c r="I72"/>
      <c r="J72"/>
      <c r="K72"/>
    </row>
    <row r="73" spans="1:11" s="5" customFormat="1" ht="15.75">
      <c r="A73" s="10"/>
      <c r="B73" s="10"/>
      <c r="C73" s="10">
        <v>323</v>
      </c>
      <c r="D73" s="22" t="s">
        <v>62</v>
      </c>
      <c r="E73" s="5">
        <v>14868</v>
      </c>
      <c r="F73" s="13"/>
      <c r="I73"/>
      <c r="J73"/>
      <c r="K73"/>
    </row>
    <row r="74" spans="1:11" s="5" customFormat="1" ht="15.75">
      <c r="A74" s="10"/>
      <c r="B74" s="11">
        <v>33</v>
      </c>
      <c r="C74" s="10"/>
      <c r="D74" s="23" t="s">
        <v>63</v>
      </c>
      <c r="E74" s="12">
        <f>SUM(E75:E78)</f>
        <v>169208.9</v>
      </c>
      <c r="F74" s="13"/>
      <c r="I74"/>
      <c r="J74"/>
      <c r="K74"/>
    </row>
    <row r="75" spans="1:11" s="5" customFormat="1" ht="15.75">
      <c r="A75" s="10"/>
      <c r="B75" s="10"/>
      <c r="C75" s="10">
        <v>332</v>
      </c>
      <c r="D75" s="22" t="s">
        <v>64</v>
      </c>
      <c r="E75" s="5">
        <v>148911.5</v>
      </c>
      <c r="F75" s="13"/>
      <c r="I75"/>
      <c r="J75"/>
      <c r="K75"/>
    </row>
    <row r="76" spans="1:11" s="5" customFormat="1" ht="15.75">
      <c r="A76" s="10"/>
      <c r="B76" s="10"/>
      <c r="C76" s="10">
        <v>333</v>
      </c>
      <c r="D76" s="22" t="s">
        <v>65</v>
      </c>
      <c r="E76" s="5">
        <v>16142.4</v>
      </c>
      <c r="F76" s="13"/>
      <c r="I76"/>
      <c r="J76"/>
      <c r="K76"/>
    </row>
    <row r="77" spans="1:11" s="5" customFormat="1" ht="15.75">
      <c r="A77" s="10"/>
      <c r="B77" s="10"/>
      <c r="C77" s="10">
        <v>334</v>
      </c>
      <c r="D77" s="22" t="s">
        <v>66</v>
      </c>
      <c r="E77" s="5">
        <v>3100</v>
      </c>
      <c r="F77" s="13"/>
      <c r="I77"/>
      <c r="J77"/>
      <c r="K77"/>
    </row>
    <row r="78" spans="1:11" s="5" customFormat="1" ht="15.75">
      <c r="A78" s="10"/>
      <c r="B78" s="10"/>
      <c r="C78" s="10">
        <v>335</v>
      </c>
      <c r="D78" s="22" t="s">
        <v>67</v>
      </c>
      <c r="E78" s="5">
        <v>1055</v>
      </c>
      <c r="F78" s="13"/>
      <c r="I78"/>
      <c r="J78"/>
      <c r="K78"/>
    </row>
    <row r="79" spans="1:11" s="5" customFormat="1" ht="15.75">
      <c r="A79" s="10"/>
      <c r="B79" s="11">
        <v>34</v>
      </c>
      <c r="C79" s="11"/>
      <c r="D79" s="23" t="s">
        <v>68</v>
      </c>
      <c r="E79" s="12">
        <f>SUM(E80:E80)</f>
        <v>384581.5</v>
      </c>
      <c r="F79" s="13"/>
      <c r="I79"/>
      <c r="J79"/>
      <c r="K79"/>
    </row>
    <row r="80" spans="1:11" s="5" customFormat="1" ht="15.75">
      <c r="A80" s="10"/>
      <c r="B80" s="10"/>
      <c r="C80" s="10">
        <v>341</v>
      </c>
      <c r="D80" s="22" t="s">
        <v>69</v>
      </c>
      <c r="E80" s="5">
        <v>384581.5</v>
      </c>
      <c r="F80" s="13"/>
      <c r="I80"/>
      <c r="J80"/>
      <c r="K80"/>
    </row>
    <row r="81" spans="1:11" s="5" customFormat="1" ht="15.75">
      <c r="A81" s="10"/>
      <c r="B81" s="20" t="s">
        <v>70</v>
      </c>
      <c r="C81" s="10"/>
      <c r="D81" s="21" t="s">
        <v>71</v>
      </c>
      <c r="E81" s="12">
        <f>+E82</f>
        <v>1645</v>
      </c>
      <c r="F81" s="13"/>
      <c r="I81"/>
      <c r="J81"/>
      <c r="K81"/>
    </row>
    <row r="82" spans="1:11" s="5" customFormat="1" ht="15.75">
      <c r="A82" s="10"/>
      <c r="B82" s="10"/>
      <c r="C82" s="10">
        <v>365</v>
      </c>
      <c r="D82" s="22" t="s">
        <v>72</v>
      </c>
      <c r="E82" s="5">
        <v>1645</v>
      </c>
      <c r="F82" s="13"/>
      <c r="I82"/>
      <c r="J82"/>
      <c r="K82"/>
    </row>
    <row r="83" spans="1:11" s="5" customFormat="1" ht="15.75">
      <c r="A83" s="10"/>
      <c r="B83" s="11">
        <v>39</v>
      </c>
      <c r="C83" s="11"/>
      <c r="D83" s="23" t="s">
        <v>73</v>
      </c>
      <c r="E83" s="12">
        <f>SUM(E84:E87)</f>
        <v>919289.60000000009</v>
      </c>
      <c r="F83" s="13"/>
      <c r="I83"/>
      <c r="J83"/>
      <c r="K83"/>
    </row>
    <row r="84" spans="1:11" s="5" customFormat="1" ht="15.75">
      <c r="A84" s="10"/>
      <c r="B84" s="10"/>
      <c r="C84" s="10">
        <v>391</v>
      </c>
      <c r="D84" s="33" t="s">
        <v>74</v>
      </c>
      <c r="E84" s="5">
        <v>18910.349999999999</v>
      </c>
      <c r="F84" s="13"/>
      <c r="I84"/>
      <c r="J84"/>
      <c r="K84"/>
    </row>
    <row r="85" spans="1:11" ht="15.75">
      <c r="A85" s="10"/>
      <c r="B85" s="10"/>
      <c r="C85" s="10">
        <v>392</v>
      </c>
      <c r="D85" s="33" t="s">
        <v>75</v>
      </c>
      <c r="E85" s="5">
        <v>2118.4299999999998</v>
      </c>
      <c r="F85" s="13"/>
    </row>
    <row r="86" spans="1:11" ht="15.75">
      <c r="A86" s="10"/>
      <c r="B86" s="10"/>
      <c r="C86" s="10">
        <v>396</v>
      </c>
      <c r="D86" s="33" t="s">
        <v>76</v>
      </c>
      <c r="E86" s="5">
        <v>1250</v>
      </c>
      <c r="F86" s="13"/>
    </row>
    <row r="87" spans="1:11" ht="15.75">
      <c r="A87" s="10"/>
      <c r="B87" s="10"/>
      <c r="C87" s="10">
        <v>397</v>
      </c>
      <c r="D87" s="33" t="s">
        <v>77</v>
      </c>
      <c r="E87" s="5">
        <v>897010.82000000007</v>
      </c>
      <c r="F87" s="13"/>
      <c r="H87" s="35"/>
      <c r="I87" s="5"/>
      <c r="J87" s="31"/>
    </row>
    <row r="88" spans="1:11" ht="15.75">
      <c r="A88" s="10"/>
      <c r="B88" s="10"/>
      <c r="C88" s="10"/>
      <c r="D88" s="11" t="s">
        <v>78</v>
      </c>
      <c r="E88" s="12"/>
      <c r="F88" s="12">
        <f>+E68</f>
        <v>5024113.5999999996</v>
      </c>
    </row>
    <row r="89" spans="1:11" ht="15.75">
      <c r="A89" s="18" t="s">
        <v>79</v>
      </c>
      <c r="B89" s="10"/>
      <c r="C89" s="10"/>
      <c r="D89" s="26" t="s">
        <v>80</v>
      </c>
      <c r="E89" s="12">
        <f>+E90</f>
        <v>116877.51</v>
      </c>
      <c r="F89" s="13"/>
    </row>
    <row r="90" spans="1:11" ht="15.75">
      <c r="A90" s="18"/>
      <c r="B90" s="11">
        <v>61</v>
      </c>
      <c r="C90" s="10"/>
      <c r="D90" s="26" t="s">
        <v>50</v>
      </c>
      <c r="E90" s="12">
        <f>SUM(E91:E92)</f>
        <v>116877.51</v>
      </c>
      <c r="F90" s="13"/>
    </row>
    <row r="91" spans="1:11" ht="15.75">
      <c r="A91" s="10"/>
      <c r="B91" s="10"/>
      <c r="C91" s="10">
        <v>614</v>
      </c>
      <c r="D91" s="38" t="s">
        <v>81</v>
      </c>
      <c r="E91" s="5">
        <v>62460.63</v>
      </c>
      <c r="F91" s="13"/>
    </row>
    <row r="92" spans="1:11" ht="15.75">
      <c r="A92" s="10"/>
      <c r="B92" s="10"/>
      <c r="C92" s="10">
        <v>617</v>
      </c>
      <c r="D92" s="22" t="s">
        <v>82</v>
      </c>
      <c r="E92" s="5">
        <v>54416.88</v>
      </c>
      <c r="F92" s="13"/>
      <c r="H92" s="35"/>
      <c r="I92" s="5"/>
      <c r="J92" s="5"/>
      <c r="K92" s="31"/>
    </row>
    <row r="93" spans="1:11" ht="15.75">
      <c r="A93" s="10"/>
      <c r="B93" s="10"/>
      <c r="C93" s="10"/>
      <c r="D93" s="12" t="s">
        <v>83</v>
      </c>
      <c r="E93" s="13"/>
      <c r="F93" s="12">
        <f>+E89</f>
        <v>116877.51</v>
      </c>
    </row>
    <row r="94" spans="1:11" ht="15.75">
      <c r="A94" s="10"/>
      <c r="B94" s="10"/>
      <c r="C94" s="10"/>
      <c r="D94" s="13"/>
      <c r="E94" s="13"/>
      <c r="F94" s="13"/>
    </row>
    <row r="95" spans="1:11" ht="15.75">
      <c r="A95" s="10"/>
      <c r="B95" s="10"/>
      <c r="C95" s="10"/>
      <c r="D95" s="21" t="s">
        <v>84</v>
      </c>
      <c r="E95" s="10"/>
      <c r="F95" s="12">
        <f>+F31+F67+F81+F88+F93+F94</f>
        <v>14999279.629999999</v>
      </c>
      <c r="I95" s="5"/>
      <c r="J95" s="5"/>
      <c r="K95" s="5"/>
    </row>
    <row r="96" spans="1:11" ht="15.75">
      <c r="A96" s="10"/>
      <c r="B96" s="10"/>
      <c r="C96" s="10"/>
      <c r="D96" s="22" t="s">
        <v>85</v>
      </c>
      <c r="E96" s="10"/>
      <c r="F96" s="5">
        <v>194100.47000000003</v>
      </c>
      <c r="H96" s="13"/>
      <c r="I96" s="5"/>
      <c r="J96" s="5"/>
      <c r="K96" s="5"/>
    </row>
    <row r="97" spans="1:10" ht="15.75">
      <c r="A97" s="10"/>
      <c r="B97" s="10"/>
      <c r="C97" s="10"/>
      <c r="D97" s="21" t="s">
        <v>86</v>
      </c>
      <c r="E97" s="10"/>
      <c r="F97" s="12">
        <f>+F95-F96</f>
        <v>14805179.159999998</v>
      </c>
    </row>
    <row r="98" spans="1:10" ht="15.75">
      <c r="A98" s="10"/>
      <c r="B98" s="10"/>
      <c r="C98" s="10"/>
      <c r="D98" s="21" t="s">
        <v>101</v>
      </c>
      <c r="E98" s="10"/>
      <c r="F98" s="12">
        <f>+F12-F97</f>
        <v>53508743.950000003</v>
      </c>
      <c r="I98" s="5"/>
      <c r="J98" s="5"/>
    </row>
    <row r="99" spans="1:10" ht="15.75">
      <c r="A99" s="10"/>
      <c r="B99" s="10"/>
      <c r="C99" s="10"/>
      <c r="D99" s="10"/>
      <c r="E99" s="10"/>
      <c r="F99" s="13"/>
      <c r="I99" s="5"/>
      <c r="J99" s="5"/>
    </row>
    <row r="100" spans="1:10" ht="15.75">
      <c r="A100" s="10"/>
      <c r="B100" s="10"/>
      <c r="C100" s="10"/>
      <c r="D100" s="11"/>
      <c r="E100" s="12"/>
      <c r="F100" s="12"/>
    </row>
    <row r="101" spans="1:10" ht="15.75">
      <c r="A101" s="10"/>
      <c r="B101" s="10"/>
      <c r="C101" s="10"/>
      <c r="D101" s="39" t="s">
        <v>87</v>
      </c>
      <c r="E101" s="12"/>
      <c r="F101" s="12">
        <v>53508743.950000003</v>
      </c>
    </row>
    <row r="102" spans="1:10" ht="15.75">
      <c r="A102" s="10"/>
      <c r="B102" s="10"/>
      <c r="C102" s="10"/>
      <c r="D102" s="40">
        <v>41401</v>
      </c>
      <c r="E102" s="12"/>
      <c r="F102" s="12"/>
    </row>
    <row r="103" spans="1:10" ht="15.75">
      <c r="A103" s="10"/>
      <c r="B103" s="10"/>
      <c r="C103" s="10"/>
      <c r="D103" s="11"/>
      <c r="E103" s="12"/>
      <c r="F103" s="12">
        <f>F98-F101</f>
        <v>0</v>
      </c>
    </row>
    <row r="104" spans="1:10" ht="15.75">
      <c r="A104" s="10"/>
      <c r="B104" s="10"/>
      <c r="C104" s="10"/>
      <c r="D104" s="11"/>
      <c r="E104" s="12"/>
    </row>
  </sheetData>
  <mergeCells count="12">
    <mergeCell ref="B58:C61"/>
    <mergeCell ref="F58:F61"/>
    <mergeCell ref="A62:F62"/>
    <mergeCell ref="A63:F63"/>
    <mergeCell ref="A64:F64"/>
    <mergeCell ref="A65:F65"/>
    <mergeCell ref="B1:C4"/>
    <mergeCell ref="F1:F4"/>
    <mergeCell ref="A5:F5"/>
    <mergeCell ref="A6:F6"/>
    <mergeCell ref="A7:F7"/>
    <mergeCell ref="A8:F8"/>
  </mergeCells>
  <pageMargins left="0.17" right="0.16" top="0.34" bottom="0.3" header="0.3" footer="0.3"/>
  <pageSetup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workbookViewId="0">
      <pane ySplit="7" topLeftCell="A22" activePane="bottomLeft" state="frozen"/>
      <selection pane="bottomLeft" activeCell="G32" sqref="G32"/>
    </sheetView>
  </sheetViews>
  <sheetFormatPr defaultColWidth="11.42578125" defaultRowHeight="12.75"/>
  <cols>
    <col min="1" max="1" width="7.85546875" style="42" customWidth="1"/>
    <col min="2" max="2" width="8.5703125" style="42" customWidth="1"/>
    <col min="3" max="3" width="9.85546875" style="42" customWidth="1"/>
    <col min="4" max="4" width="21.140625" style="42" customWidth="1"/>
    <col min="5" max="5" width="18.140625" style="43" customWidth="1"/>
    <col min="6" max="6" width="4.85546875" style="43" customWidth="1"/>
    <col min="7" max="7" width="19.5703125" style="43" customWidth="1"/>
    <col min="8" max="8" width="14" style="43" customWidth="1"/>
    <col min="9" max="9" width="41.42578125" style="43" customWidth="1"/>
    <col min="10" max="10" width="18.140625" style="43" customWidth="1"/>
    <col min="11" max="11" width="13.85546875" style="42" bestFit="1" customWidth="1"/>
    <col min="12" max="12" width="17.85546875" style="42" bestFit="1" customWidth="1"/>
    <col min="13" max="13" width="11.42578125" style="42"/>
    <col min="14" max="14" width="11.5703125" style="42" bestFit="1" customWidth="1"/>
    <col min="15" max="20" width="11.42578125" style="42"/>
    <col min="21" max="39" width="0" style="42" hidden="1" customWidth="1"/>
    <col min="40" max="16384" width="11.42578125" style="42"/>
  </cols>
  <sheetData>
    <row r="1" spans="1:10" ht="8.25" customHeight="1"/>
    <row r="6" spans="1:10" ht="18.75">
      <c r="A6" s="6" t="s">
        <v>0</v>
      </c>
      <c r="B6" s="6"/>
      <c r="C6" s="6"/>
      <c r="D6" s="6"/>
      <c r="E6" s="6"/>
      <c r="F6" s="6"/>
      <c r="G6" s="6"/>
      <c r="H6" s="6"/>
    </row>
    <row r="7" spans="1:10" ht="15">
      <c r="A7" s="8"/>
      <c r="B7" s="8"/>
      <c r="C7" s="8"/>
      <c r="D7" s="8"/>
      <c r="E7" s="8"/>
      <c r="F7" s="8"/>
    </row>
    <row r="8" spans="1:10" ht="15.75" customHeight="1">
      <c r="A8" s="44"/>
      <c r="B8" s="44"/>
      <c r="C8" s="44"/>
      <c r="D8" s="44"/>
      <c r="E8" s="44"/>
      <c r="F8" s="44"/>
      <c r="G8" s="44"/>
      <c r="H8" s="45"/>
      <c r="I8" s="45"/>
      <c r="J8" s="45"/>
    </row>
    <row r="9" spans="1:10" ht="15.75" customHeight="1">
      <c r="A9" s="44"/>
      <c r="B9" s="44"/>
      <c r="C9" s="44"/>
      <c r="D9" s="44"/>
      <c r="E9" s="44"/>
      <c r="F9" s="44"/>
      <c r="G9" s="44"/>
      <c r="H9" s="45"/>
      <c r="I9" s="45"/>
      <c r="J9" s="45"/>
    </row>
    <row r="10" spans="1:10">
      <c r="A10" s="46"/>
      <c r="B10" s="46"/>
      <c r="C10" s="46"/>
      <c r="D10" s="47"/>
    </row>
    <row r="11" spans="1:10" ht="15.75">
      <c r="A11" s="48" t="s">
        <v>89</v>
      </c>
      <c r="B11" s="48"/>
      <c r="C11" s="48"/>
      <c r="D11" s="48"/>
      <c r="E11" s="48"/>
      <c r="F11" s="48"/>
      <c r="G11" s="48"/>
    </row>
    <row r="12" spans="1:10" ht="15.75">
      <c r="A12" s="48" t="s">
        <v>98</v>
      </c>
      <c r="B12" s="48"/>
      <c r="C12" s="48"/>
      <c r="D12" s="48"/>
      <c r="E12" s="48"/>
      <c r="F12" s="48"/>
      <c r="G12" s="48"/>
    </row>
    <row r="13" spans="1:10" ht="15.75">
      <c r="A13" s="48" t="s">
        <v>90</v>
      </c>
      <c r="B13" s="48"/>
      <c r="C13" s="48"/>
      <c r="D13" s="48"/>
      <c r="E13" s="48"/>
      <c r="F13" s="48"/>
      <c r="G13" s="48"/>
    </row>
    <row r="14" spans="1:10" ht="12.75" hidden="1" customHeight="1">
      <c r="A14" s="49"/>
      <c r="B14" s="49"/>
      <c r="C14" s="49"/>
      <c r="D14" s="50"/>
      <c r="E14" s="51"/>
      <c r="F14" s="51"/>
      <c r="G14" s="51"/>
    </row>
    <row r="15" spans="1:10" ht="12.75" hidden="1" customHeight="1"/>
    <row r="18" spans="1:39" s="43" customFormat="1" ht="15.75">
      <c r="A18" s="48" t="s">
        <v>91</v>
      </c>
      <c r="B18" s="48"/>
      <c r="C18" s="48"/>
      <c r="D18" s="48"/>
      <c r="E18" s="48"/>
      <c r="F18" s="48"/>
      <c r="G18" s="48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</row>
    <row r="19" spans="1:39" s="43" customFormat="1" ht="15.75">
      <c r="A19" s="48"/>
      <c r="B19" s="48"/>
      <c r="C19" s="48"/>
      <c r="D19" s="48"/>
      <c r="E19" s="48"/>
      <c r="F19" s="48"/>
      <c r="G19" s="48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</row>
    <row r="20" spans="1:39" s="43" customFormat="1" ht="15">
      <c r="A20" s="42"/>
      <c r="B20" s="42"/>
      <c r="C20" s="42"/>
      <c r="D20" s="52"/>
      <c r="E20" s="52"/>
      <c r="F20" s="52"/>
      <c r="G20" s="5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</row>
    <row r="21" spans="1:39" s="43" customFormat="1">
      <c r="A21" s="42"/>
      <c r="B21" s="42"/>
      <c r="C21" s="42"/>
      <c r="D21" s="53"/>
      <c r="E21" s="53"/>
      <c r="F21" s="53"/>
      <c r="G21" s="53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</row>
    <row r="22" spans="1:39" s="43" customFormat="1" ht="15.75">
      <c r="A22" s="54" t="s">
        <v>92</v>
      </c>
      <c r="B22" s="54"/>
      <c r="C22" s="54"/>
      <c r="D22" s="54"/>
      <c r="E22" s="55"/>
      <c r="F22" s="55"/>
      <c r="G22" s="56" t="s">
        <v>93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</row>
    <row r="23" spans="1:39" s="43" customFormat="1" ht="18">
      <c r="A23" s="57" t="s">
        <v>99</v>
      </c>
      <c r="B23" s="57"/>
      <c r="C23" s="57"/>
      <c r="D23" s="57"/>
      <c r="E23" s="58"/>
      <c r="F23" s="58"/>
      <c r="G23" s="59">
        <f>'EJE MES DE ABRIL 2013'!F10</f>
        <v>43693604.109999999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39" s="43" customFormat="1" ht="18">
      <c r="A24" s="57" t="s">
        <v>94</v>
      </c>
      <c r="B24" s="57"/>
      <c r="C24" s="57"/>
      <c r="D24" s="57"/>
      <c r="E24" s="58"/>
      <c r="F24" s="60"/>
      <c r="G24" s="61">
        <f>'EJE MES DE ABRIL 2013'!F11</f>
        <v>24620319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39" s="43" customFormat="1" ht="18">
      <c r="A25" s="62" t="s">
        <v>95</v>
      </c>
      <c r="B25" s="62"/>
      <c r="C25" s="62"/>
      <c r="D25" s="62"/>
      <c r="E25" s="60"/>
      <c r="F25" s="60"/>
      <c r="G25" s="63">
        <f>+G23+G24</f>
        <v>68313923.109999999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39" s="43" customFormat="1" ht="30" customHeight="1">
      <c r="A26" s="64"/>
      <c r="B26" s="64"/>
      <c r="C26" s="64"/>
      <c r="D26" s="65"/>
      <c r="E26" s="60"/>
      <c r="F26" s="60"/>
      <c r="G26" s="60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1:39" s="43" customFormat="1" ht="18">
      <c r="A27" s="62" t="s">
        <v>96</v>
      </c>
      <c r="B27" s="62"/>
      <c r="C27" s="64"/>
      <c r="D27" s="60"/>
      <c r="E27" s="60"/>
      <c r="F27" s="60"/>
      <c r="G27" s="60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1:39" s="43" customFormat="1" ht="18">
      <c r="A28" s="66" t="s">
        <v>97</v>
      </c>
      <c r="B28" s="66"/>
      <c r="C28" s="66"/>
      <c r="D28" s="66"/>
      <c r="E28" s="60"/>
      <c r="F28" s="59"/>
      <c r="G28" s="59">
        <f>'EJE MES DE ABRIL 2013'!F97</f>
        <v>14805179.159999998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</row>
    <row r="29" spans="1:39" s="43" customFormat="1" ht="18.75" thickBot="1">
      <c r="A29" s="67" t="s">
        <v>100</v>
      </c>
      <c r="B29" s="67"/>
      <c r="C29" s="67"/>
      <c r="D29" s="67"/>
      <c r="E29" s="59"/>
      <c r="F29" s="65"/>
      <c r="G29" s="68">
        <f>+G25-G28</f>
        <v>53508743.950000003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</row>
    <row r="30" spans="1:39" s="43" customFormat="1" ht="30" customHeight="1" thickTop="1">
      <c r="A30" s="67"/>
      <c r="B30" s="67"/>
      <c r="C30" s="67"/>
      <c r="D30" s="69"/>
      <c r="E30" s="65"/>
      <c r="F30" s="69"/>
      <c r="G30" s="70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</row>
    <row r="31" spans="1:39" s="43" customFormat="1" ht="15.75">
      <c r="A31" s="42"/>
      <c r="B31" s="42"/>
      <c r="C31" s="42"/>
      <c r="D31" s="42"/>
      <c r="E31" s="69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</row>
  </sheetData>
  <mergeCells count="15"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  <mergeCell ref="A6:H6"/>
    <mergeCell ref="A7:F7"/>
    <mergeCell ref="A11:G11"/>
    <mergeCell ref="A12:G12"/>
    <mergeCell ref="A13:G13"/>
    <mergeCell ref="A18:G18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 MES DE ABRIL 2013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2013-08-30T18:38:11Z</cp:lastPrinted>
  <dcterms:created xsi:type="dcterms:W3CDTF">2013-08-30T18:08:51Z</dcterms:created>
  <dcterms:modified xsi:type="dcterms:W3CDTF">2013-08-30T19:09:48Z</dcterms:modified>
</cp:coreProperties>
</file>