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MAYO 2022\"/>
    </mc:Choice>
  </mc:AlternateContent>
  <xr:revisionPtr revIDLastSave="0" documentId="8_{30C04FD5-C05E-411A-A310-DDA0F8ECC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CNICO CONTRATADO" sheetId="3" r:id="rId1"/>
  </sheets>
  <definedNames>
    <definedName name="_xlnm.Print_Area" localSheetId="0">'TECNICO CONTRATADO'!$A$1:$N$243</definedName>
    <definedName name="_xlnm.Print_Titles" localSheetId="0">'TECNICO CONTRATADO'!$1:$13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2" i="3" l="1"/>
  <c r="I232" i="3" l="1"/>
  <c r="N46" i="3"/>
  <c r="N49" i="3"/>
  <c r="N51" i="3"/>
  <c r="N53" i="3"/>
  <c r="N54" i="3"/>
  <c r="N57" i="3"/>
  <c r="N58" i="3"/>
  <c r="N59" i="3"/>
  <c r="N60" i="3"/>
  <c r="N61" i="3"/>
  <c r="N85" i="3"/>
  <c r="N94" i="3"/>
  <c r="N123" i="3"/>
  <c r="N131" i="3"/>
  <c r="N132" i="3"/>
  <c r="N133" i="3"/>
  <c r="N148" i="3"/>
  <c r="N149" i="3"/>
  <c r="N158" i="3"/>
  <c r="N172" i="3"/>
  <c r="N174" i="3"/>
  <c r="N184" i="3"/>
  <c r="N190" i="3"/>
  <c r="N197" i="3"/>
  <c r="N216" i="3"/>
  <c r="N220" i="3"/>
  <c r="N224" i="3"/>
  <c r="N226" i="3"/>
  <c r="N228" i="3"/>
  <c r="L232" i="3"/>
  <c r="J149" i="3" l="1"/>
  <c r="K149" i="3"/>
  <c r="J46" i="3"/>
  <c r="K46" i="3"/>
  <c r="J133" i="3"/>
  <c r="K133" i="3"/>
  <c r="J172" i="3"/>
  <c r="K172" i="3"/>
  <c r="J132" i="3"/>
  <c r="K132" i="3"/>
  <c r="J85" i="3"/>
  <c r="K85" i="3"/>
  <c r="J51" i="3"/>
  <c r="K51" i="3"/>
  <c r="J54" i="3"/>
  <c r="K54" i="3"/>
  <c r="J61" i="3"/>
  <c r="K61" i="3"/>
  <c r="J197" i="3"/>
  <c r="K197" i="3"/>
  <c r="J131" i="3"/>
  <c r="K131" i="3"/>
  <c r="J94" i="3"/>
  <c r="K94" i="3"/>
  <c r="J148" i="3"/>
  <c r="K148" i="3"/>
  <c r="J60" i="3"/>
  <c r="K60" i="3"/>
  <c r="J59" i="3"/>
  <c r="K59" i="3"/>
  <c r="J58" i="3"/>
  <c r="K58" i="3"/>
  <c r="J57" i="3"/>
  <c r="K57" i="3"/>
  <c r="J190" i="3"/>
  <c r="K190" i="3"/>
  <c r="J53" i="3"/>
  <c r="K53" i="3"/>
  <c r="J216" i="3"/>
  <c r="K216" i="3"/>
  <c r="J191" i="3"/>
  <c r="K191" i="3"/>
  <c r="M191" i="3" l="1"/>
  <c r="N191" i="3" s="1"/>
  <c r="J62" i="3" l="1"/>
  <c r="K62" i="3"/>
  <c r="K227" i="3"/>
  <c r="K223" i="3"/>
  <c r="K214" i="3"/>
  <c r="K185" i="3"/>
  <c r="K14" i="3"/>
  <c r="J83" i="3"/>
  <c r="K83" i="3"/>
  <c r="M62" i="3" l="1"/>
  <c r="N62" i="3" s="1"/>
  <c r="M83" i="3"/>
  <c r="N83" i="3" s="1"/>
  <c r="J48" i="3"/>
  <c r="K48" i="3"/>
  <c r="J92" i="3"/>
  <c r="K92" i="3"/>
  <c r="J33" i="3"/>
  <c r="K33" i="3"/>
  <c r="J41" i="3"/>
  <c r="K41" i="3"/>
  <c r="J55" i="3"/>
  <c r="K55" i="3"/>
  <c r="J32" i="3"/>
  <c r="K32" i="3"/>
  <c r="J31" i="3"/>
  <c r="K31" i="3"/>
  <c r="J40" i="3"/>
  <c r="K40" i="3"/>
  <c r="J151" i="3"/>
  <c r="K151" i="3"/>
  <c r="J128" i="3"/>
  <c r="K128" i="3"/>
  <c r="J146" i="3"/>
  <c r="K146" i="3"/>
  <c r="J145" i="3"/>
  <c r="K145" i="3"/>
  <c r="J144" i="3"/>
  <c r="K144" i="3"/>
  <c r="J105" i="3"/>
  <c r="K105" i="3"/>
  <c r="J104" i="3"/>
  <c r="K104" i="3"/>
  <c r="J117" i="3"/>
  <c r="K117" i="3"/>
  <c r="J103" i="3"/>
  <c r="K103" i="3"/>
  <c r="J82" i="3"/>
  <c r="K82" i="3"/>
  <c r="J81" i="3"/>
  <c r="K81" i="3"/>
  <c r="J80" i="3"/>
  <c r="K80" i="3"/>
  <c r="J79" i="3"/>
  <c r="K79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116" i="3"/>
  <c r="K116" i="3"/>
  <c r="J143" i="3"/>
  <c r="K143" i="3"/>
  <c r="J209" i="3"/>
  <c r="K209" i="3"/>
  <c r="J163" i="3"/>
  <c r="K163" i="3"/>
  <c r="J167" i="3"/>
  <c r="K167" i="3"/>
  <c r="J162" i="3"/>
  <c r="K162" i="3"/>
  <c r="J166" i="3"/>
  <c r="K166" i="3"/>
  <c r="J142" i="3"/>
  <c r="K142" i="3"/>
  <c r="J141" i="3"/>
  <c r="K141" i="3"/>
  <c r="J140" i="3"/>
  <c r="K140" i="3"/>
  <c r="J157" i="3"/>
  <c r="K157" i="3"/>
  <c r="J165" i="3"/>
  <c r="K165" i="3"/>
  <c r="J139" i="3"/>
  <c r="K139" i="3"/>
  <c r="J138" i="3"/>
  <c r="K138" i="3"/>
  <c r="J137" i="3"/>
  <c r="K137" i="3"/>
  <c r="J91" i="3"/>
  <c r="K91" i="3"/>
  <c r="J136" i="3"/>
  <c r="K136" i="3"/>
  <c r="J90" i="3"/>
  <c r="K90" i="3"/>
  <c r="J196" i="3"/>
  <c r="K196" i="3"/>
  <c r="J86" i="3"/>
  <c r="K86" i="3"/>
  <c r="J87" i="3"/>
  <c r="K87" i="3"/>
  <c r="K88" i="3"/>
  <c r="J88" i="3"/>
  <c r="J89" i="3"/>
  <c r="K89" i="3"/>
  <c r="J84" i="3"/>
  <c r="K84" i="3"/>
  <c r="J150" i="3"/>
  <c r="K150" i="3"/>
  <c r="J135" i="3"/>
  <c r="K135" i="3"/>
  <c r="K183" i="3"/>
  <c r="J183" i="3"/>
  <c r="K56" i="3"/>
  <c r="J56" i="3"/>
  <c r="J38" i="3"/>
  <c r="K38" i="3"/>
  <c r="J39" i="3"/>
  <c r="K39" i="3"/>
  <c r="J228" i="3"/>
  <c r="K189" i="3"/>
  <c r="J189" i="3"/>
  <c r="J192" i="3"/>
  <c r="J193" i="3"/>
  <c r="J194" i="3"/>
  <c r="K225" i="3"/>
  <c r="K50" i="3"/>
  <c r="K52" i="3"/>
  <c r="K93" i="3"/>
  <c r="K95" i="3"/>
  <c r="K96" i="3"/>
  <c r="K97" i="3"/>
  <c r="K98" i="3"/>
  <c r="K99" i="3"/>
  <c r="K100" i="3"/>
  <c r="K101" i="3"/>
  <c r="K102" i="3"/>
  <c r="K106" i="3"/>
  <c r="K107" i="3"/>
  <c r="K108" i="3"/>
  <c r="K109" i="3"/>
  <c r="K110" i="3"/>
  <c r="K111" i="3"/>
  <c r="K112" i="3"/>
  <c r="K113" i="3"/>
  <c r="K114" i="3"/>
  <c r="K115" i="3"/>
  <c r="K118" i="3"/>
  <c r="K119" i="3"/>
  <c r="K120" i="3"/>
  <c r="K121" i="3"/>
  <c r="K122" i="3"/>
  <c r="K123" i="3"/>
  <c r="K124" i="3"/>
  <c r="K125" i="3"/>
  <c r="K126" i="3"/>
  <c r="K127" i="3"/>
  <c r="K129" i="3"/>
  <c r="K130" i="3"/>
  <c r="K134" i="3"/>
  <c r="K147" i="3"/>
  <c r="K152" i="3"/>
  <c r="K153" i="3"/>
  <c r="K154" i="3"/>
  <c r="K155" i="3"/>
  <c r="K156" i="3"/>
  <c r="K158" i="3"/>
  <c r="K159" i="3"/>
  <c r="K160" i="3"/>
  <c r="K161" i="3"/>
  <c r="K164" i="3"/>
  <c r="K168" i="3"/>
  <c r="K169" i="3"/>
  <c r="K170" i="3"/>
  <c r="K171" i="3"/>
  <c r="K173" i="3"/>
  <c r="K174" i="3"/>
  <c r="K175" i="3"/>
  <c r="K176" i="3"/>
  <c r="K177" i="3"/>
  <c r="K178" i="3"/>
  <c r="K179" i="3"/>
  <c r="K180" i="3"/>
  <c r="K181" i="3"/>
  <c r="K182" i="3"/>
  <c r="K186" i="3"/>
  <c r="K187" i="3"/>
  <c r="K188" i="3"/>
  <c r="K192" i="3"/>
  <c r="K193" i="3"/>
  <c r="K194" i="3"/>
  <c r="K195" i="3"/>
  <c r="K198" i="3"/>
  <c r="K199" i="3"/>
  <c r="K200" i="3"/>
  <c r="K201" i="3"/>
  <c r="K202" i="3"/>
  <c r="K203" i="3"/>
  <c r="K204" i="3"/>
  <c r="K205" i="3"/>
  <c r="K206" i="3"/>
  <c r="K207" i="3"/>
  <c r="K208" i="3"/>
  <c r="K210" i="3"/>
  <c r="K211" i="3"/>
  <c r="K212" i="3"/>
  <c r="K213" i="3"/>
  <c r="K215" i="3"/>
  <c r="K217" i="3"/>
  <c r="K218" i="3"/>
  <c r="K219" i="3"/>
  <c r="K220" i="3"/>
  <c r="K221" i="3"/>
  <c r="K222" i="3"/>
  <c r="K224" i="3"/>
  <c r="K229" i="3"/>
  <c r="K230" i="3"/>
  <c r="K231" i="3"/>
  <c r="K47" i="3"/>
  <c r="K44" i="3"/>
  <c r="K43" i="3"/>
  <c r="K25" i="3"/>
  <c r="K17" i="3"/>
  <c r="K15" i="3"/>
  <c r="M151" i="3" l="1"/>
  <c r="N151" i="3" s="1"/>
  <c r="M33" i="3"/>
  <c r="N33" i="3" s="1"/>
  <c r="M48" i="3"/>
  <c r="N48" i="3" s="1"/>
  <c r="M32" i="3"/>
  <c r="N32" i="3" s="1"/>
  <c r="M92" i="3"/>
  <c r="N92" i="3" s="1"/>
  <c r="M41" i="3"/>
  <c r="N41" i="3" s="1"/>
  <c r="M31" i="3"/>
  <c r="N31" i="3" s="1"/>
  <c r="M55" i="3"/>
  <c r="N55" i="3" s="1"/>
  <c r="M40" i="3"/>
  <c r="N40" i="3" s="1"/>
  <c r="M128" i="3"/>
  <c r="N128" i="3" s="1"/>
  <c r="M144" i="3"/>
  <c r="N144" i="3" s="1"/>
  <c r="M146" i="3"/>
  <c r="N146" i="3" s="1"/>
  <c r="M105" i="3"/>
  <c r="N105" i="3" s="1"/>
  <c r="M145" i="3"/>
  <c r="N145" i="3" s="1"/>
  <c r="M81" i="3"/>
  <c r="N81" i="3" s="1"/>
  <c r="M103" i="3"/>
  <c r="N103" i="3" s="1"/>
  <c r="M104" i="3"/>
  <c r="N104" i="3" s="1"/>
  <c r="M82" i="3"/>
  <c r="N82" i="3" s="1"/>
  <c r="M117" i="3"/>
  <c r="N117" i="3" s="1"/>
  <c r="M80" i="3"/>
  <c r="N80" i="3" s="1"/>
  <c r="M79" i="3"/>
  <c r="N79" i="3" s="1"/>
  <c r="M78" i="3"/>
  <c r="N78" i="3" s="1"/>
  <c r="M73" i="3"/>
  <c r="N73" i="3" s="1"/>
  <c r="M77" i="3"/>
  <c r="N77" i="3" s="1"/>
  <c r="M74" i="3"/>
  <c r="N74" i="3" s="1"/>
  <c r="M76" i="3"/>
  <c r="N76" i="3" s="1"/>
  <c r="M75" i="3"/>
  <c r="N75" i="3" s="1"/>
  <c r="M70" i="3"/>
  <c r="N70" i="3" s="1"/>
  <c r="M72" i="3"/>
  <c r="N72" i="3" s="1"/>
  <c r="M67" i="3"/>
  <c r="N67" i="3" s="1"/>
  <c r="M71" i="3"/>
  <c r="N71" i="3" s="1"/>
  <c r="M66" i="3"/>
  <c r="N66" i="3" s="1"/>
  <c r="M68" i="3"/>
  <c r="N68" i="3" s="1"/>
  <c r="M69" i="3"/>
  <c r="N69" i="3" s="1"/>
  <c r="M63" i="3"/>
  <c r="N63" i="3" s="1"/>
  <c r="M64" i="3"/>
  <c r="N64" i="3" s="1"/>
  <c r="M65" i="3"/>
  <c r="N65" i="3" s="1"/>
  <c r="M143" i="3"/>
  <c r="N143" i="3" s="1"/>
  <c r="M141" i="3"/>
  <c r="N141" i="3" s="1"/>
  <c r="M166" i="3"/>
  <c r="N166" i="3" s="1"/>
  <c r="M167" i="3"/>
  <c r="N167" i="3" s="1"/>
  <c r="M209" i="3"/>
  <c r="N209" i="3" s="1"/>
  <c r="M116" i="3"/>
  <c r="N116" i="3" s="1"/>
  <c r="M163" i="3"/>
  <c r="N163" i="3" s="1"/>
  <c r="M140" i="3"/>
  <c r="N140" i="3" s="1"/>
  <c r="M142" i="3"/>
  <c r="N142" i="3" s="1"/>
  <c r="M162" i="3"/>
  <c r="N162" i="3" s="1"/>
  <c r="M165" i="3"/>
  <c r="N165" i="3" s="1"/>
  <c r="M139" i="3"/>
  <c r="N139" i="3" s="1"/>
  <c r="M157" i="3"/>
  <c r="N157" i="3" s="1"/>
  <c r="M138" i="3"/>
  <c r="N138" i="3" s="1"/>
  <c r="M137" i="3"/>
  <c r="N137" i="3" s="1"/>
  <c r="M90" i="3"/>
  <c r="N90" i="3" s="1"/>
  <c r="M91" i="3"/>
  <c r="N91" i="3" s="1"/>
  <c r="M136" i="3"/>
  <c r="N136" i="3" s="1"/>
  <c r="M196" i="3"/>
  <c r="N196" i="3" s="1"/>
  <c r="M86" i="3"/>
  <c r="N86" i="3" s="1"/>
  <c r="M87" i="3"/>
  <c r="N87" i="3" s="1"/>
  <c r="M135" i="3"/>
  <c r="N135" i="3" s="1"/>
  <c r="M88" i="3"/>
  <c r="N88" i="3" s="1"/>
  <c r="M89" i="3"/>
  <c r="N89" i="3" s="1"/>
  <c r="M84" i="3"/>
  <c r="N84" i="3" s="1"/>
  <c r="M150" i="3"/>
  <c r="N150" i="3" s="1"/>
  <c r="M56" i="3"/>
  <c r="N56" i="3" s="1"/>
  <c r="M38" i="3"/>
  <c r="N38" i="3" s="1"/>
  <c r="M183" i="3"/>
  <c r="N183" i="3" s="1"/>
  <c r="M39" i="3"/>
  <c r="N39" i="3" s="1"/>
  <c r="M189" i="3"/>
  <c r="N189" i="3" s="1"/>
  <c r="J222" i="3"/>
  <c r="M222" i="3" s="1"/>
  <c r="N222" i="3" s="1"/>
  <c r="J221" i="3"/>
  <c r="M221" i="3" s="1"/>
  <c r="N221" i="3" s="1"/>
  <c r="J14" i="3"/>
  <c r="M14" i="3" l="1"/>
  <c r="J220" i="3"/>
  <c r="J204" i="3"/>
  <c r="M204" i="3" s="1"/>
  <c r="N204" i="3" s="1"/>
  <c r="J36" i="3"/>
  <c r="K36" i="3"/>
  <c r="J37" i="3"/>
  <c r="K37" i="3"/>
  <c r="J42" i="3"/>
  <c r="K42" i="3"/>
  <c r="J161" i="3"/>
  <c r="M161" i="3" s="1"/>
  <c r="N161" i="3" s="1"/>
  <c r="J160" i="3"/>
  <c r="M160" i="3" s="1"/>
  <c r="N160" i="3" s="1"/>
  <c r="K45" i="3"/>
  <c r="J45" i="3"/>
  <c r="J177" i="3"/>
  <c r="M177" i="3" s="1"/>
  <c r="N177" i="3" s="1"/>
  <c r="J176" i="3"/>
  <c r="M176" i="3" s="1"/>
  <c r="N176" i="3" s="1"/>
  <c r="J179" i="3"/>
  <c r="M179" i="3" s="1"/>
  <c r="N179" i="3" s="1"/>
  <c r="J169" i="3"/>
  <c r="M169" i="3" s="1"/>
  <c r="N169" i="3" s="1"/>
  <c r="J100" i="3"/>
  <c r="M100" i="3" s="1"/>
  <c r="N100" i="3" s="1"/>
  <c r="J134" i="3"/>
  <c r="M134" i="3" s="1"/>
  <c r="N134" i="3" s="1"/>
  <c r="J130" i="3"/>
  <c r="M130" i="3" s="1"/>
  <c r="N130" i="3" s="1"/>
  <c r="J159" i="3"/>
  <c r="M159" i="3" s="1"/>
  <c r="N159" i="3" s="1"/>
  <c r="J180" i="3"/>
  <c r="M180" i="3" s="1"/>
  <c r="N180" i="3" s="1"/>
  <c r="J164" i="3"/>
  <c r="M164" i="3" s="1"/>
  <c r="N164" i="3" s="1"/>
  <c r="K35" i="3"/>
  <c r="J35" i="3"/>
  <c r="J213" i="3"/>
  <c r="M213" i="3" s="1"/>
  <c r="N213" i="3" s="1"/>
  <c r="J212" i="3"/>
  <c r="M212" i="3" s="1"/>
  <c r="N212" i="3" s="1"/>
  <c r="K23" i="3"/>
  <c r="J23" i="3"/>
  <c r="K22" i="3"/>
  <c r="J22" i="3"/>
  <c r="J187" i="3"/>
  <c r="M187" i="3" s="1"/>
  <c r="N187" i="3" s="1"/>
  <c r="J225" i="3"/>
  <c r="M225" i="3" s="1"/>
  <c r="N225" i="3" s="1"/>
  <c r="J127" i="3"/>
  <c r="M127" i="3" s="1"/>
  <c r="N127" i="3" s="1"/>
  <c r="J156" i="3"/>
  <c r="M156" i="3" s="1"/>
  <c r="N156" i="3" s="1"/>
  <c r="J171" i="3"/>
  <c r="M171" i="3" s="1"/>
  <c r="N171" i="3" s="1"/>
  <c r="J178" i="3"/>
  <c r="M178" i="3" s="1"/>
  <c r="N178" i="3" s="1"/>
  <c r="J170" i="3"/>
  <c r="M170" i="3" s="1"/>
  <c r="N170" i="3" s="1"/>
  <c r="J124" i="3"/>
  <c r="M124" i="3" s="1"/>
  <c r="N124" i="3" s="1"/>
  <c r="J123" i="3"/>
  <c r="J201" i="3"/>
  <c r="M201" i="3" s="1"/>
  <c r="N201" i="3" s="1"/>
  <c r="J205" i="3"/>
  <c r="M205" i="3" s="1"/>
  <c r="N205" i="3" s="1"/>
  <c r="J102" i="3"/>
  <c r="M102" i="3" s="1"/>
  <c r="N102" i="3" s="1"/>
  <c r="J101" i="3"/>
  <c r="M101" i="3" s="1"/>
  <c r="N101" i="3" s="1"/>
  <c r="J109" i="3"/>
  <c r="M109" i="3" s="1"/>
  <c r="N109" i="3" s="1"/>
  <c r="J211" i="3"/>
  <c r="M211" i="3" s="1"/>
  <c r="N211" i="3" s="1"/>
  <c r="K29" i="3"/>
  <c r="J29" i="3"/>
  <c r="K28" i="3"/>
  <c r="J28" i="3"/>
  <c r="K34" i="3"/>
  <c r="J34" i="3"/>
  <c r="K21" i="3"/>
  <c r="J21" i="3"/>
  <c r="K20" i="3"/>
  <c r="J20" i="3"/>
  <c r="K19" i="3"/>
  <c r="J19" i="3"/>
  <c r="K27" i="3"/>
  <c r="J27" i="3"/>
  <c r="K18" i="3"/>
  <c r="J18" i="3"/>
  <c r="K26" i="3"/>
  <c r="J26" i="3"/>
  <c r="J224" i="3"/>
  <c r="J113" i="3"/>
  <c r="M113" i="3" s="1"/>
  <c r="N113" i="3" s="1"/>
  <c r="J112" i="3"/>
  <c r="M112" i="3" s="1"/>
  <c r="N112" i="3" s="1"/>
  <c r="J219" i="3"/>
  <c r="M219" i="3" s="1"/>
  <c r="N219" i="3" s="1"/>
  <c r="J218" i="3"/>
  <c r="M218" i="3" s="1"/>
  <c r="N218" i="3" s="1"/>
  <c r="J126" i="3"/>
  <c r="M126" i="3" s="1"/>
  <c r="N126" i="3" s="1"/>
  <c r="J175" i="3"/>
  <c r="M175" i="3" s="1"/>
  <c r="N175" i="3" s="1"/>
  <c r="J199" i="3"/>
  <c r="M199" i="3" s="1"/>
  <c r="N199" i="3" s="1"/>
  <c r="J155" i="3"/>
  <c r="M155" i="3" s="1"/>
  <c r="N155" i="3" s="1"/>
  <c r="J120" i="3"/>
  <c r="M120" i="3" s="1"/>
  <c r="N120" i="3" s="1"/>
  <c r="J125" i="3"/>
  <c r="M125" i="3" s="1"/>
  <c r="N125" i="3" s="1"/>
  <c r="M193" i="3"/>
  <c r="N193" i="3" s="1"/>
  <c r="J210" i="3"/>
  <c r="M210" i="3" s="1"/>
  <c r="N210" i="3" s="1"/>
  <c r="J223" i="3"/>
  <c r="M223" i="3" s="1"/>
  <c r="N223" i="3" s="1"/>
  <c r="J114" i="3"/>
  <c r="M114" i="3" s="1"/>
  <c r="N114" i="3" s="1"/>
  <c r="J174" i="3"/>
  <c r="J122" i="3"/>
  <c r="M122" i="3" s="1"/>
  <c r="N122" i="3" s="1"/>
  <c r="M192" i="3"/>
  <c r="N192" i="3" s="1"/>
  <c r="J231" i="3"/>
  <c r="M231" i="3" s="1"/>
  <c r="N231" i="3" s="1"/>
  <c r="J230" i="3"/>
  <c r="M230" i="3" s="1"/>
  <c r="N230" i="3" s="1"/>
  <c r="J227" i="3"/>
  <c r="M227" i="3" s="1"/>
  <c r="N227" i="3" s="1"/>
  <c r="J181" i="3"/>
  <c r="M181" i="3" s="1"/>
  <c r="N181" i="3" s="1"/>
  <c r="J118" i="3"/>
  <c r="M118" i="3" s="1"/>
  <c r="N118" i="3" s="1"/>
  <c r="J217" i="3"/>
  <c r="M217" i="3" s="1"/>
  <c r="N217" i="3" s="1"/>
  <c r="K24" i="3"/>
  <c r="J24" i="3"/>
  <c r="J99" i="3"/>
  <c r="M99" i="3" s="1"/>
  <c r="N99" i="3" s="1"/>
  <c r="J200" i="3"/>
  <c r="M200" i="3" s="1"/>
  <c r="N200" i="3" s="1"/>
  <c r="K16" i="3"/>
  <c r="J16" i="3"/>
  <c r="K30" i="3"/>
  <c r="J30" i="3"/>
  <c r="J119" i="3"/>
  <c r="M119" i="3" s="1"/>
  <c r="N119" i="3" s="1"/>
  <c r="M194" i="3"/>
  <c r="N194" i="3" s="1"/>
  <c r="J154" i="3"/>
  <c r="M154" i="3" s="1"/>
  <c r="N154" i="3" s="1"/>
  <c r="J95" i="3"/>
  <c r="M95" i="3" s="1"/>
  <c r="N95" i="3" s="1"/>
  <c r="J43" i="3"/>
  <c r="M43" i="3" s="1"/>
  <c r="N43" i="3" s="1"/>
  <c r="J15" i="3"/>
  <c r="M15" i="3" s="1"/>
  <c r="J25" i="3"/>
  <c r="M25" i="3" s="1"/>
  <c r="N25" i="3" s="1"/>
  <c r="J98" i="3"/>
  <c r="M98" i="3" s="1"/>
  <c r="N98" i="3" s="1"/>
  <c r="J198" i="3"/>
  <c r="M198" i="3" s="1"/>
  <c r="N198" i="3" s="1"/>
  <c r="J202" i="3"/>
  <c r="M202" i="3" s="1"/>
  <c r="N202" i="3" s="1"/>
  <c r="J97" i="3"/>
  <c r="M97" i="3" s="1"/>
  <c r="N97" i="3" s="1"/>
  <c r="J115" i="3"/>
  <c r="M115" i="3" s="1"/>
  <c r="N115" i="3" s="1"/>
  <c r="J195" i="3"/>
  <c r="M195" i="3" s="1"/>
  <c r="N195" i="3" s="1"/>
  <c r="J206" i="3"/>
  <c r="M206" i="3" s="1"/>
  <c r="N206" i="3" s="1"/>
  <c r="J203" i="3"/>
  <c r="M203" i="3" s="1"/>
  <c r="N203" i="3" s="1"/>
  <c r="J17" i="3"/>
  <c r="M17" i="3" s="1"/>
  <c r="N17" i="3" s="1"/>
  <c r="J208" i="3"/>
  <c r="M208" i="3" s="1"/>
  <c r="N208" i="3" s="1"/>
  <c r="J173" i="3"/>
  <c r="M173" i="3" s="1"/>
  <c r="N173" i="3" s="1"/>
  <c r="J229" i="3"/>
  <c r="M229" i="3" s="1"/>
  <c r="N229" i="3" s="1"/>
  <c r="J215" i="3"/>
  <c r="M215" i="3" s="1"/>
  <c r="N215" i="3" s="1"/>
  <c r="J185" i="3"/>
  <c r="M185" i="3" s="1"/>
  <c r="N185" i="3" s="1"/>
  <c r="J96" i="3"/>
  <c r="M96" i="3" s="1"/>
  <c r="N96" i="3" s="1"/>
  <c r="J214" i="3"/>
  <c r="M214" i="3" s="1"/>
  <c r="N214" i="3" s="1"/>
  <c r="J188" i="3"/>
  <c r="M188" i="3" s="1"/>
  <c r="N188" i="3" s="1"/>
  <c r="J186" i="3"/>
  <c r="M186" i="3" s="1"/>
  <c r="N186" i="3" s="1"/>
  <c r="J111" i="3"/>
  <c r="M111" i="3" s="1"/>
  <c r="N111" i="3" s="1"/>
  <c r="J93" i="3"/>
  <c r="M93" i="3" s="1"/>
  <c r="N93" i="3" s="1"/>
  <c r="J121" i="3"/>
  <c r="M121" i="3" s="1"/>
  <c r="N121" i="3" s="1"/>
  <c r="J153" i="3"/>
  <c r="M153" i="3" s="1"/>
  <c r="N153" i="3" s="1"/>
  <c r="J52" i="3"/>
  <c r="M52" i="3" s="1"/>
  <c r="N52" i="3" s="1"/>
  <c r="J49" i="3"/>
  <c r="J47" i="3"/>
  <c r="M47" i="3" s="1"/>
  <c r="N47" i="3" s="1"/>
  <c r="J168" i="3"/>
  <c r="M168" i="3" s="1"/>
  <c r="N168" i="3" s="1"/>
  <c r="J44" i="3"/>
  <c r="M44" i="3" s="1"/>
  <c r="N44" i="3" s="1"/>
  <c r="J108" i="3"/>
  <c r="M108" i="3" s="1"/>
  <c r="N108" i="3" s="1"/>
  <c r="J106" i="3"/>
  <c r="M106" i="3" s="1"/>
  <c r="N106" i="3" s="1"/>
  <c r="J152" i="3"/>
  <c r="M152" i="3" s="1"/>
  <c r="N152" i="3" s="1"/>
  <c r="J107" i="3"/>
  <c r="M107" i="3" s="1"/>
  <c r="N107" i="3" s="1"/>
  <c r="J147" i="3"/>
  <c r="M147" i="3" s="1"/>
  <c r="N147" i="3" s="1"/>
  <c r="J207" i="3"/>
  <c r="M207" i="3" s="1"/>
  <c r="N207" i="3" s="1"/>
  <c r="J182" i="3"/>
  <c r="M182" i="3" s="1"/>
  <c r="N182" i="3" s="1"/>
  <c r="J110" i="3"/>
  <c r="M110" i="3" s="1"/>
  <c r="N110" i="3" s="1"/>
  <c r="J50" i="3"/>
  <c r="M50" i="3" s="1"/>
  <c r="N50" i="3" s="1"/>
  <c r="J129" i="3"/>
  <c r="M129" i="3" s="1"/>
  <c r="N129" i="3" s="1"/>
  <c r="J232" i="3" l="1"/>
  <c r="K232" i="3"/>
  <c r="N14" i="3"/>
  <c r="M23" i="3"/>
  <c r="N23" i="3" s="1"/>
  <c r="M45" i="3"/>
  <c r="N45" i="3" s="1"/>
  <c r="M18" i="3"/>
  <c r="N18" i="3" s="1"/>
  <c r="M20" i="3"/>
  <c r="N20" i="3" s="1"/>
  <c r="M30" i="3"/>
  <c r="N30" i="3" s="1"/>
  <c r="M24" i="3"/>
  <c r="N24" i="3" s="1"/>
  <c r="M27" i="3"/>
  <c r="N27" i="3" s="1"/>
  <c r="M21" i="3"/>
  <c r="N21" i="3" s="1"/>
  <c r="M29" i="3"/>
  <c r="N29" i="3" s="1"/>
  <c r="M28" i="3"/>
  <c r="N28" i="3" s="1"/>
  <c r="M16" i="3"/>
  <c r="N16" i="3" s="1"/>
  <c r="M26" i="3"/>
  <c r="N26" i="3" s="1"/>
  <c r="M19" i="3"/>
  <c r="N19" i="3" s="1"/>
  <c r="M34" i="3"/>
  <c r="N34" i="3" s="1"/>
  <c r="M42" i="3"/>
  <c r="N42" i="3" s="1"/>
  <c r="M36" i="3"/>
  <c r="N36" i="3" s="1"/>
  <c r="M22" i="3"/>
  <c r="N22" i="3" s="1"/>
  <c r="M35" i="3"/>
  <c r="N35" i="3" s="1"/>
  <c r="N15" i="3"/>
  <c r="M37" i="3"/>
  <c r="N37" i="3" s="1"/>
  <c r="M232" i="3" l="1"/>
</calcChain>
</file>

<file path=xl/sharedStrings.xml><?xml version="1.0" encoding="utf-8"?>
<sst xmlns="http://schemas.openxmlformats.org/spreadsheetml/2006/main" count="1114" uniqueCount="330">
  <si>
    <t>Oficina Gubernamental de Tecnologías de la Información y Comunicación</t>
  </si>
  <si>
    <t>Nómina de Sueldos - Temporal</t>
  </si>
  <si>
    <r>
      <t xml:space="preserve">Correspondiente al mes de Mayo </t>
    </r>
    <r>
      <rPr>
        <b/>
        <u/>
        <sz val="14"/>
        <rFont val="Poppins "/>
      </rPr>
      <t>2022</t>
    </r>
  </si>
  <si>
    <t>No.</t>
  </si>
  <si>
    <t>NOMBRE Y APELLIDO</t>
  </si>
  <si>
    <t>DIRECCIÓN O DEPARTAMENTO</t>
  </si>
  <si>
    <t>CARGO</t>
  </si>
  <si>
    <t>CATEGORIA SERVIDOR</t>
  </si>
  <si>
    <t>GENERO</t>
  </si>
  <si>
    <t xml:space="preserve">FECHA INICIO </t>
  </si>
  <si>
    <t xml:space="preserve">FECHA TERMINO </t>
  </si>
  <si>
    <t>INGRESO BRUTO</t>
  </si>
  <si>
    <t>AFP</t>
  </si>
  <si>
    <t>SFS</t>
  </si>
  <si>
    <t>ISR</t>
  </si>
  <si>
    <t>TOTAL DESC.</t>
  </si>
  <si>
    <t>INGRESO NETO</t>
  </si>
  <si>
    <t>JOSE DELIO ARES GUZMÁN</t>
  </si>
  <si>
    <t>DIRECCIÓN GENERAL</t>
  </si>
  <si>
    <t>ASESOR/A</t>
  </si>
  <si>
    <t>CONTRATADO E IGUALADO</t>
  </si>
  <si>
    <t>MASCULINO</t>
  </si>
  <si>
    <t>GABRIEL OCTAVIO FERNÁNDEZ LEROUXZ</t>
  </si>
  <si>
    <t>DIRECCIÓN DE TRANSFORMACIÓN DIGITAL GUBERNAMENTAL</t>
  </si>
  <si>
    <t>ENCARGADO/A DEPARTAMENTO DE INNOVACIÓN DIGITAL</t>
  </si>
  <si>
    <t>FEMENINO</t>
  </si>
  <si>
    <t>ISBEL CRISTINA BAUTISTA DURAN</t>
  </si>
  <si>
    <t>ENCARGADO/A DIVISIÓN DE DISEÑO DE SERVICIOS DIGITALES</t>
  </si>
  <si>
    <t>MELISSA MICHELLE MUÑOZ SURO</t>
  </si>
  <si>
    <t>ENCARGADO/A DIVISIÓN DEL CAMBIO DE CULTURA DIGITAL</t>
  </si>
  <si>
    <t>DONALD LUGO DIAZ</t>
  </si>
  <si>
    <t>LÍDER DE PROYECTOS.</t>
  </si>
  <si>
    <t>LUIS DAVID MATOS LUNA</t>
  </si>
  <si>
    <t>ENMANUELLE ARIEL TORIBIO DE LOS SANTOS</t>
  </si>
  <si>
    <t>JOEL ALEXANDER JAIME BLANDINO</t>
  </si>
  <si>
    <t>MARLUAN ESPIRITUSANTO GUERRERO</t>
  </si>
  <si>
    <t>LÍDER DE PROYECTOS</t>
  </si>
  <si>
    <t>JOSÉ LUIS LÓPEZ GONZÁLEZ</t>
  </si>
  <si>
    <t>RAFAEL ALBERTO SILIE REGUS</t>
  </si>
  <si>
    <t>ANALISTA DE PROYECTOS</t>
  </si>
  <si>
    <t>DEYVISON GARCÍA MEJÍA</t>
  </si>
  <si>
    <t>MICHELLE NATALIE LUNA BORRELY</t>
  </si>
  <si>
    <t>ANALISTA DE PROYECTOS.</t>
  </si>
  <si>
    <t>LISSETTE ANDREÍNA PACHECO FERNÁNDEZ</t>
  </si>
  <si>
    <t>FRANCIFELLY ESTEBAN II BENCOSME FERREIRAS</t>
  </si>
  <si>
    <t>CAROLIN ALMONTE SILVERIO</t>
  </si>
  <si>
    <t>DANIELA PEROZO COSTE</t>
  </si>
  <si>
    <t>VALENTINA GALLO BOTERO</t>
  </si>
  <si>
    <t>ROSARIO ALTAGRACIA MARTINEZ GARCIA</t>
  </si>
  <si>
    <t>JORGE ALEXANDER BRAND ROSARIO</t>
  </si>
  <si>
    <t>KEVIN JIMÉNEZ LORENZO</t>
  </si>
  <si>
    <t>DESARROLLADOR DE SISTEMAS</t>
  </si>
  <si>
    <t>TOMÁS ALEXANDER FAMILIA ARROYO</t>
  </si>
  <si>
    <t>CHRISTIAN ALBERTO DE LA CRUZ FAMILIA</t>
  </si>
  <si>
    <t>JOSE EDUARDO ALVAREZ LEREBOURS</t>
  </si>
  <si>
    <t>BRAYAN MONTAÑO BELTRE</t>
  </si>
  <si>
    <t>DESARROLLADOR</t>
  </si>
  <si>
    <t>CHASTIRY NAZARET POLANCO MUESES</t>
  </si>
  <si>
    <t>STEVEN JEREZ ROSA</t>
  </si>
  <si>
    <t>GENESIS LISBETH ALVAREZ DOMINGUEZ</t>
  </si>
  <si>
    <t>YANET DANIELA BATISTA LIRIANO</t>
  </si>
  <si>
    <t>WEBMASTER</t>
  </si>
  <si>
    <t>ADRIALIS ODETH HERRERA DEL ROSARIO</t>
  </si>
  <si>
    <t>ENCARGADO/A DEPARTAMENTO DE ESTUDIOS E INVESTIGACIÓN DE GOBIERNO DIGITAL</t>
  </si>
  <si>
    <t>RUTH NAFTALI GOMERA RODRÍGUEZ</t>
  </si>
  <si>
    <t>ANALISTA DE DATOS</t>
  </si>
  <si>
    <t>ELVYN ALEXANDER MARTÍNEZ CASTRO</t>
  </si>
  <si>
    <t>JHON STARLIN INOJOSA FELIZ</t>
  </si>
  <si>
    <t>TAHIRÍ DURÁN JIMÉNEZ</t>
  </si>
  <si>
    <t>ANALISTA DE NORMAS Y ESTÁNDARES</t>
  </si>
  <si>
    <t>JASON RAFAEL CRISOSTOMO GUERRERO</t>
  </si>
  <si>
    <t xml:space="preserve">ANALISTA DE NORMAS </t>
  </si>
  <si>
    <t>CHRISTIAN FÉLIX GIL CASTILLO</t>
  </si>
  <si>
    <t>ENCARGADO/A DIVISION DE INVESTIGACION Y DOCUMENTACION DE ESTANDARES</t>
  </si>
  <si>
    <t>LUÍS EDUARDO ACOSTA GÓMEZ</t>
  </si>
  <si>
    <t>EDDI ALBERTO DIAZ DIAZ</t>
  </si>
  <si>
    <t>CARLOS DANIEL GUERRERO RODRÍGUEZ</t>
  </si>
  <si>
    <t>ESPECIALISTA EN ESTÁNDARES Y NORMATIVAS</t>
  </si>
  <si>
    <t>ARISLEYDI AQUINO NOVA</t>
  </si>
  <si>
    <t>KELVIN JERÉZ GUTIÉRREZ</t>
  </si>
  <si>
    <t>ANGEL ANTONIO DE LA CRUZ CATANO</t>
  </si>
  <si>
    <t>AUDITOR DE ESTANDARES NORTIC</t>
  </si>
  <si>
    <t>ISMAEL APOLINAR SANTOS AMADOR</t>
  </si>
  <si>
    <t>COORDINADOR DE COMITES PROVINCIALES</t>
  </si>
  <si>
    <t>WILLIAM ALEXANDER GARCIA TAVAREZ</t>
  </si>
  <si>
    <t>JESÚS ALBERTO GERMÁN PORTORREAL</t>
  </si>
  <si>
    <t>RAFAEL JOSÉ CASTILLO MARTÍNEZ</t>
  </si>
  <si>
    <t>ALCIBIADES JUNIOR SIERRA PÉREZ</t>
  </si>
  <si>
    <t>BASILIO ANTONIO MARTÍNEZ SUSAÑA</t>
  </si>
  <si>
    <t>TÉCNICO ADMINISTRATIVO PROVINCIAL</t>
  </si>
  <si>
    <t>EDWIN FRANCISCO SALAS SUERO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</si>
  <si>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</si>
  <si>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</si>
  <si>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</si>
  <si>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</si>
  <si>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</si>
  <si>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</si>
  <si>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</si>
  <si>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</si>
  <si>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</si>
  <si>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</si>
  <si>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</si>
  <si>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</si>
  <si>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</si>
  <si>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</si>
  <si>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</si>
  <si>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</si>
  <si>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</si>
  <si>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</si>
  <si>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</si>
  <si>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</si>
  <si>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PASCUAL SANCHEZ LIZARDO</t>
  </si>
  <si>
    <t>ADONIS JOSUE NAUT FERNANDEZ</t>
  </si>
  <si>
    <t>ROSANNY ELIZABETH ARIAS CASTILLO</t>
  </si>
  <si>
    <t>LUISAURA JESMIN VARGAS ESPINAL</t>
  </si>
  <si>
    <t>ESTEFANY SANTANA TAVERA</t>
  </si>
  <si>
    <t>EDDY NELSON PEREZ DECENA</t>
  </si>
  <si>
    <t>ALFREDO EMMANUEL CAPELLAN LORA</t>
  </si>
  <si>
    <t>DISEÑADOR/A GRÁFICO</t>
  </si>
  <si>
    <t>MARIA ISABEL ACEVEDO NUNEZ</t>
  </si>
  <si>
    <t>RAFAEL ALEXANDER GOMEZ GERALDO</t>
  </si>
  <si>
    <t>JUNIOR ENRIQUE FELIZ CAMINERO</t>
  </si>
  <si>
    <t>MONITOR DE CALIDAD</t>
  </si>
  <si>
    <t>GUEVERT BOCIO PEREZ</t>
  </si>
  <si>
    <t>DIRECCIÓN DE DATACENTER DEL ESTADO</t>
  </si>
  <si>
    <t>ENCARGADO/A DEPARTAMENTO DE OPERACIONES Y MONITOREO</t>
  </si>
  <si>
    <t>KARINA MAXIEL FELIX OZUNA</t>
  </si>
  <si>
    <t>ENCARGADA  DE DIVISION DE GESTION DE RIESGOS, CONTINUIDAD Y CIBERSEGURIDAD</t>
  </si>
  <si>
    <t>ERIPSON OLIVIER PÉREZ</t>
  </si>
  <si>
    <t>ENCARGADO/A DEPARTAMENTO DE MANTENIMIENTO DE REDES</t>
  </si>
  <si>
    <t>EDGAR JOEL DELANOY MERCADO</t>
  </si>
  <si>
    <t>ENCARGADO/A DIVISIÓN DE ADMINISTRACIÓN DE SERVICIOS Y PROYECTOS</t>
  </si>
  <si>
    <t>EDELIO NICOLÁS CASTILLO BENITEZ</t>
  </si>
  <si>
    <t>SOPORTE DE SEGURIDAD Y MONITOREO</t>
  </si>
  <si>
    <t>BERNARDO ANEUDY SANTOS SANTOS</t>
  </si>
  <si>
    <t>STEVEN JANIEL VENTURA ANTIGUA</t>
  </si>
  <si>
    <t>GERICK ADONIS SILVERIO FIGUEROA</t>
  </si>
  <si>
    <t>JUAN FRANCISCO DE LOS SANTOS DECENA</t>
  </si>
  <si>
    <t>MIGUEL ANGEL HERNÁNDEZ GARCÍA</t>
  </si>
  <si>
    <t>ARIEL GERMAN DE LA CRUZ</t>
  </si>
  <si>
    <t>JORGE ALBERTO GOMEZ TAVAREZ</t>
  </si>
  <si>
    <t>MOISES ADAM VALDEZ OZORIO</t>
  </si>
  <si>
    <t>WILMO MARTÍNEZ SOLANO</t>
  </si>
  <si>
    <t>TÉCNICO DE OPERACIONES TIC</t>
  </si>
  <si>
    <t>GISSEL OLGALINA CUEVAS FRIAS</t>
  </si>
  <si>
    <t>GEORGE LUÍS MARMOL SÁNCHEZ</t>
  </si>
  <si>
    <t>DEYBI MANUEL GUERRERO PÉREZ</t>
  </si>
  <si>
    <t>TÉCNICO EN TELECOMUNICACIONES</t>
  </si>
  <si>
    <t xml:space="preserve">MARIANO DE LA CRUZ HERNÁNDEZ </t>
  </si>
  <si>
    <t xml:space="preserve">MONITOR DE MANTENIMIENTO </t>
  </si>
  <si>
    <t>JAVIER GERMOSÉN BÁEZ</t>
  </si>
  <si>
    <t>ANALISTA DE INFRAESTRUCTURA</t>
  </si>
  <si>
    <t>FRANK DERICK DE OLEO BETANCES</t>
  </si>
  <si>
    <t>JOSÉ LUIS ROMERO SÁNCHEZ</t>
  </si>
  <si>
    <t>CARLOS ISMAEL LIRANZO RODRIGUEZ</t>
  </si>
  <si>
    <t xml:space="preserve">LÍDER DE PROYECTOS </t>
  </si>
  <si>
    <t>MARIO ABRAHAN ADAMES VIDAL</t>
  </si>
  <si>
    <t>ENMANUEL JOSE ARIAS CEDANO</t>
  </si>
  <si>
    <t>JIMMY ANTONIO GOMEZ JAVIER</t>
  </si>
  <si>
    <t>ALEXANDER HILARIO OSORIO</t>
  </si>
  <si>
    <t>DIRECCIÓN DE SERVICIOS DIGITALES INSTITUCIONALES</t>
  </si>
  <si>
    <t>ENCARGADO/A DEPARTAMENTO DE PLATAFORMAS Y SERVICIOS</t>
  </si>
  <si>
    <t>MADALY VICTORIA ESTRELLA ALBA</t>
  </si>
  <si>
    <t>ENCARGADO/A DEPARTAMENTO DE ASISTENCIA A USUARIOS INSTITUCIONALES</t>
  </si>
  <si>
    <t xml:space="preserve">YSAURA CAROLINA SÁNCHEZ </t>
  </si>
  <si>
    <t>ENCARGADO/A DEPARTAMENTO DE SERVICIOS DE CONFIANZA DIGITAL</t>
  </si>
  <si>
    <t>AMBIORIX MENDOZA MONEGRO</t>
  </si>
  <si>
    <t xml:space="preserve">PAOLA INES NOVA MEDINA </t>
  </si>
  <si>
    <t>ELGA SÁNCHEZ HERNÁNDEZ</t>
  </si>
  <si>
    <t>ROSALIM ARBAJE SIDO</t>
  </si>
  <si>
    <t>KELLY TACHIANA SUERO DE PÉREZ</t>
  </si>
  <si>
    <t>YUVENNY STEFANY RAMÍREZ LACHAPELLE</t>
  </si>
  <si>
    <t>CLARIBEL CASTRO DE PEGUERO</t>
  </si>
  <si>
    <t>ZUNILDA MERCEDES GUILLEN RUEDA</t>
  </si>
  <si>
    <t>ESTEFANY ISABEL GENAO FERNÁNDEZ</t>
  </si>
  <si>
    <t>ANALISTA</t>
  </si>
  <si>
    <t>REYNALDO ENRIQUE GARCIA JAQUEZ</t>
  </si>
  <si>
    <t>ANALISTA DE SISTEMAS INFORMÁTICOS</t>
  </si>
  <si>
    <t>RICHARD NIXON SARMIENTO ROSARIO</t>
  </si>
  <si>
    <t>FRAY ALBERTO DE JESÚS BORROMÉ</t>
  </si>
  <si>
    <t>ROBIN ANEURYS ESPINOSA</t>
  </si>
  <si>
    <t>CARLA NATALIA FERNÁNDEZ HERRERA</t>
  </si>
  <si>
    <t>YASSETT JOSE YNFANTE JIMENEZ</t>
  </si>
  <si>
    <t>MAYLENNY AUBERTA OGANDO ROSARIO</t>
  </si>
  <si>
    <t>KLEIVER ALEXANDER BRAVO MARTINES</t>
  </si>
  <si>
    <t>LILIANGEL DOMINIQUE PUESAN NUNEZ</t>
  </si>
  <si>
    <t>CADY BERENISE ANTIGUA CRUZ</t>
  </si>
  <si>
    <t>YANIO ALBERTO REYES JIMENEZ</t>
  </si>
  <si>
    <t>GILBERT SAMIL RIVAS ENCARNACION</t>
  </si>
  <si>
    <t xml:space="preserve">ANDERSON MEDINA </t>
  </si>
  <si>
    <t>CRISTIAN MOTA NUNEZ</t>
  </si>
  <si>
    <t>JUAN MANUEL REYES FELIZ</t>
  </si>
  <si>
    <t>BOLIVAR CRUCETA LOPEZ</t>
  </si>
  <si>
    <t>RAMON ANTONIO PADILLA PUJOLS</t>
  </si>
  <si>
    <t>KELVIN JOSÉ ARREDONDO MARTÍNEZ</t>
  </si>
  <si>
    <t>MARLON SANTANA</t>
  </si>
  <si>
    <t>OSIRIS ALEXANDER SOSA PEREZ</t>
  </si>
  <si>
    <t>JORGE ABRHAM MASSIH VARGAS</t>
  </si>
  <si>
    <t>JOVANNA PRISCILLA NUNEZ SOTO</t>
  </si>
  <si>
    <t xml:space="preserve">DESARROLLADOR </t>
  </si>
  <si>
    <t>ESMERLIN JOEL MIESES</t>
  </si>
  <si>
    <t>MARLON DIAZ LÓPEZ</t>
  </si>
  <si>
    <t>ESTEBAN ALFONSO REYES FRIAS</t>
  </si>
  <si>
    <t>EMANUEL SANTANA GUZMÁN</t>
  </si>
  <si>
    <t>VIVIANA ESTHER BELTRÉ SEPÚLVEDA</t>
  </si>
  <si>
    <t>FELIX SANTOS BURGOS</t>
  </si>
  <si>
    <t>IVÁN JOSÉ FIRESTONE URIBE</t>
  </si>
  <si>
    <t>ENCARGADO/A DE DIVISION DE DESARROLLO E IMPLEMENTACION DE SISTEMAS</t>
  </si>
  <si>
    <t>KEVIN JOSÉ CABRAL POLANCO</t>
  </si>
  <si>
    <t xml:space="preserve">EDISON JESUS PADILLA PAULINO </t>
  </si>
  <si>
    <t xml:space="preserve">ANDRÉ ALFONSO PICHARDO GOICO </t>
  </si>
  <si>
    <t>MIGUEL ANGEL JIMENEZ AQUINO</t>
  </si>
  <si>
    <t>NIURKA ALEXANDRA SANCHEZ ECHAVARRIA</t>
  </si>
  <si>
    <t>ANDRYS LUIS PAYANO</t>
  </si>
  <si>
    <t>SOPORTE DE MESA DE AYUDA</t>
  </si>
  <si>
    <t>SUGEY ENDRINA VENTURA PEREYRA</t>
  </si>
  <si>
    <t>SOPORTE A USUARIOS</t>
  </si>
  <si>
    <t>DAVID FRANCISCO TAVAREZ RODRIGUEZ</t>
  </si>
  <si>
    <t>ARTURO APONTE BONILLA</t>
  </si>
  <si>
    <t>GEORGE MIGUEL BUENO NOVA</t>
  </si>
  <si>
    <t>ENYER ANTONIO MERCEDES VILLEGA</t>
  </si>
  <si>
    <t>ERKIN DARÍO DELGADO PÉREZ</t>
  </si>
  <si>
    <t>OSWALDO SANTIAGO MOLINA PÉREZ</t>
  </si>
  <si>
    <t>MIGUEL ANTONIO LIRANZO ZABALA</t>
  </si>
  <si>
    <t>MAXIMO HAROL GÓMEZ MORA</t>
  </si>
  <si>
    <t>DEPARTAMENTO DE TECNOLOGÍAS DE LA INFORMACIÓN Y COMUNICACIÓN</t>
  </si>
  <si>
    <t>RICHARD ISRAEL REYES PACHECO</t>
  </si>
  <si>
    <t>ENCARGADO/A DIVISION DE OPERACIONES TIC</t>
  </si>
  <si>
    <t>ESTARLYN  PAOCO VARGAS MEJÍA</t>
  </si>
  <si>
    <t>EDGAR JOHANDY MARTÍNEZ LORENZO</t>
  </si>
  <si>
    <t>JOSÉ ANTONIO ESTEVEZ LÓPEZ</t>
  </si>
  <si>
    <t>LUIS ANDRÉS MATEO DÍAZ</t>
  </si>
  <si>
    <t>RAFAEL ANTONIO NUÑEZ DAGHER</t>
  </si>
  <si>
    <t>PEDRO SILVERIO MONEGRO</t>
  </si>
  <si>
    <t>WANDER MANUEL ALMONTE CRUZ</t>
  </si>
  <si>
    <t>SOPORTE A USUARIO</t>
  </si>
  <si>
    <t>OMI SADHAI MERCEDES GARCÍA</t>
  </si>
  <si>
    <t>WALTER BIENBENIDO GERONIMO BAUTISTA</t>
  </si>
  <si>
    <t>VICTOR ENRIQUEZ NUNEZ CARVAJAL</t>
  </si>
  <si>
    <t>RAMÓN TOMÁS TAMARES KELLY</t>
  </si>
  <si>
    <t>DIRECCIÓN DE RELACIONES INTERINSTITUCIONALES E INTERNACIONALES</t>
  </si>
  <si>
    <t>DIRECTOR/A DE RELACIONES INTERINSTITUCIONALES E INTERNACIONALES</t>
  </si>
  <si>
    <t>JOEL ALTAGRACIA RAFAEL DEL ORBE</t>
  </si>
  <si>
    <t>YANEL PEÑA CASTILLO</t>
  </si>
  <si>
    <t>COORDINADOR/A DE PROYECTO MUNICIPIOS CONECTADOS</t>
  </si>
  <si>
    <t>JOHANNA MERCEDES FERNÁNDEZ OGANDO</t>
  </si>
  <si>
    <t>DEPARTAMENTO DE RECURSOS HUMANOS</t>
  </si>
  <si>
    <t>ENCARGADA DE DIVISION DE REGISTRO ,CONTROL Y NOMINA</t>
  </si>
  <si>
    <t>ELAINE ROSMERY SEPULVEDA PEREZ</t>
  </si>
  <si>
    <t>TECNICO DE RECURSOS HUMANOS</t>
  </si>
  <si>
    <t>SUGEIRY LINETTE PILAR ALMONTE</t>
  </si>
  <si>
    <t>RAFAEL ANTONIO OVALLE OVANDO</t>
  </si>
  <si>
    <t>DEPARTAMENTO DE SEGURIDAD Y MONITOREO TIC</t>
  </si>
  <si>
    <t>ENCARGADO/A DEPARTAMENTO DE SEGURIDAD Y MONITOREO TIC</t>
  </si>
  <si>
    <t>JOSE ALBERTO LUNA PENA</t>
  </si>
  <si>
    <t>TECNICO DE TELECOMUNICACIONES</t>
  </si>
  <si>
    <t>LUIS ALFREDO DE LA CRUZ ORTEGA</t>
  </si>
  <si>
    <t>ALBAIRIS TEJEDA LINARES</t>
  </si>
  <si>
    <t xml:space="preserve">ANALISTA DE CALIDAD </t>
  </si>
  <si>
    <t>CAMILA MICHELLE BEATO MARTÍNEZ</t>
  </si>
  <si>
    <t>DIRECCIÓN DE PLANIFICACIÓN Y DESARROLLO</t>
  </si>
  <si>
    <t>ENCARGADO/A DEPARTAMENTO DE DESARROLLO INSTITUCIONAL</t>
  </si>
  <si>
    <t>MARIA FERNANDA CASADO MARTINEZ</t>
  </si>
  <si>
    <t>ANALISTA DE DESARROLLO INSTITUCIONAL</t>
  </si>
  <si>
    <t>AMBAR CHANEL MENDOZA FENTON</t>
  </si>
  <si>
    <t xml:space="preserve">JESÚS MARINE FAMILIA </t>
  </si>
  <si>
    <t>ENCARGADO/A DEPARTAMENTO DE FORMULACIÓN, MONITOREO Y EVALUACIÓN DE PLANES, PROGRAMAS Y PROYECTOS</t>
  </si>
  <si>
    <t>DEBORA AIMEE NAU RODRÍGUEZ</t>
  </si>
  <si>
    <t>ENCARGADO/A DEPARTAMENTO DE CALIDAD EN LA GESTIÓN</t>
  </si>
  <si>
    <t>NEYDA ISABEL MENDEZ DE LOS SANTOS</t>
  </si>
  <si>
    <t xml:space="preserve">ANALISTA DESARROLLO INSTITUCIONAL </t>
  </si>
  <si>
    <t>ABEL DAVID TORRES LIZARDO</t>
  </si>
  <si>
    <t>ANALISTA DE PLANIFICACION</t>
  </si>
  <si>
    <t>MELISHA PATRONE CASTRO</t>
  </si>
  <si>
    <t>JAN MAICOL DÍAZ AQUINO</t>
  </si>
  <si>
    <t>ANALISTA DE PLANIFICACIÓN</t>
  </si>
  <si>
    <t>DASHIEL ARISTY MONTOLIO</t>
  </si>
  <si>
    <t>JORGE LUIS VILLAR GUERRERO</t>
  </si>
  <si>
    <t>AUSTRALIA CAROLINA ALMONTE DE BEATO</t>
  </si>
  <si>
    <t>KATHERINE ISABEL FERRERAS DIAZ</t>
  </si>
  <si>
    <t>MONITOR ESTADÍSTICO</t>
  </si>
  <si>
    <t>JHARLINE CEBALLOS BOU</t>
  </si>
  <si>
    <t>MONICA ELIZABETH MATA</t>
  </si>
  <si>
    <t>ANALISTA DE CALIDAD</t>
  </si>
  <si>
    <t>WALTER CABRAL QUITERIO</t>
  </si>
  <si>
    <t>DIRECCIÓN ADMINISTRATIVA Y FINANCIERA</t>
  </si>
  <si>
    <t>ENCARGADO/A DEPARTAMENTO DE SERVICIOS GENERALES</t>
  </si>
  <si>
    <t>DELIGNE ALBERTO ASCENCIÓN VÁSQUEZ</t>
  </si>
  <si>
    <t>ENCARGADO/A DEPARTAMENTO DE COMPRAS Y CONTRATACIONES.</t>
  </si>
  <si>
    <t>PABLO ANDRÉS GUERRERO REYES</t>
  </si>
  <si>
    <t>ANALISTA DE COMPRAS</t>
  </si>
  <si>
    <t>CARMEN JULIA MATA GERALDO</t>
  </si>
  <si>
    <t>CONTADOR</t>
  </si>
  <si>
    <t>ROSANNI SENA</t>
  </si>
  <si>
    <t>DIRECCIÓN ATENCIÓN CIUDADANA</t>
  </si>
  <si>
    <t>DIRECTOR/A DE ATENCIÓN CIUDADANA</t>
  </si>
  <si>
    <t>LOURDES D' OLEO D' OLEO</t>
  </si>
  <si>
    <t>SUPERVISOR/A CAP</t>
  </si>
  <si>
    <t>ANNY PRICILA VERAS SUERO</t>
  </si>
  <si>
    <t>CLAUDIA ANTONIA ÁLVAREZ GÓMEZ</t>
  </si>
  <si>
    <t>ELIANNY ELIZABETH LIRIANO CABRERA</t>
  </si>
  <si>
    <t>JOSÉ DAVID LORA JIMÉNEZ</t>
  </si>
  <si>
    <t>ROSDANY MARIELL MESA PERALTA</t>
  </si>
  <si>
    <t>YANIL MARGARITA JIMENEZ CARRASCO</t>
  </si>
  <si>
    <t>INGRID JOHANNA BERAS CHIRENO</t>
  </si>
  <si>
    <t>MARLENE DECENA SALAS</t>
  </si>
  <si>
    <t>DIRECCIÓN JURÍDICA</t>
  </si>
  <si>
    <t>DIRECTOR/A JURÍDICO</t>
  </si>
  <si>
    <t>PAOLA MIGUELINA MARTÍNEZ</t>
  </si>
  <si>
    <t>ENCARGADO/A DE DIVISION DE LITIGIOS</t>
  </si>
  <si>
    <t>GABRIELA SOSA DE PLACERES</t>
  </si>
  <si>
    <t>ABOGADO/A</t>
  </si>
  <si>
    <t>ILEANA MEJÍA PALOMINO</t>
  </si>
  <si>
    <t>ROSAILY GENESIS RODRIGUEZ SANTOS</t>
  </si>
  <si>
    <t>DIRECCIÓN DE COMUNICACIONES</t>
  </si>
  <si>
    <t>DIRECTOR/A DE COMUNICACIONES</t>
  </si>
  <si>
    <t>ELIZABETH  FELIZ BELTRE</t>
  </si>
  <si>
    <t>TECNICO DE COMUNICACIONES</t>
  </si>
  <si>
    <t>CAROLINA SÁNCHEZ PERDOMO</t>
  </si>
  <si>
    <t>ENCARGADO/A DIVISIÓN DE COMUNICACIÓN INTERNA</t>
  </si>
  <si>
    <t>MARIA ISABEL TORIBIO HERNANDEZ</t>
  </si>
  <si>
    <t>COORDINADOR/A DE RELACIONES INFORMATIVAS</t>
  </si>
  <si>
    <t>OSCAURY VENTURA TAVERAS</t>
  </si>
  <si>
    <t>TOTAL GENERAL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</si>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</sst>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name val="Poppins "/>
    </font>
    <font>
      <b/>
      <u/>
      <sz val="14"/>
      <name val="Poppins "/>
    </font>
    <font>
      <sz val="9"/>
      <name val="Arial"/>
      <family val="2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0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center"/>
    </xf>
    <xf numFmtId="0" fontId="22" fillId="33" borderId="0" xfId="43" applyFont="1" applyFill="1"/>
    <xf numFmtId="0" fontId="22" fillId="0" borderId="0" xfId="43" applyFont="1"/>
    <xf numFmtId="0" fontId="22" fillId="33" borderId="0" xfId="43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0" xfId="43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165" fontId="26" fillId="0" borderId="10" xfId="0" applyNumberFormat="1" applyFont="1" applyBorder="1" applyAlignment="1">
      <alignment horizontal="center" vertical="center"/>
    </xf>
    <xf numFmtId="164" fontId="26" fillId="0" borderId="10" xfId="0" applyNumberFormat="1" applyFont="1" applyBorder="1" applyAlignment="1">
      <alignment horizontal="left" vertical="center"/>
    </xf>
    <xf numFmtId="164" fontId="26" fillId="0" borderId="10" xfId="43" applyNumberFormat="1" applyFont="1" applyBorder="1" applyAlignment="1">
      <alignment horizontal="left" vertical="center"/>
    </xf>
    <xf numFmtId="164" fontId="26" fillId="33" borderId="11" xfId="0" applyNumberFormat="1" applyFont="1" applyFill="1" applyBorder="1" applyAlignment="1">
      <alignment horizontal="left" vertical="center"/>
    </xf>
    <xf numFmtId="164" fontId="26" fillId="33" borderId="10" xfId="43" applyNumberFormat="1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15" fontId="26" fillId="0" borderId="10" xfId="43" applyNumberFormat="1" applyFont="1" applyBorder="1" applyAlignment="1">
      <alignment horizontal="center" vertical="center"/>
    </xf>
    <xf numFmtId="164" fontId="26" fillId="0" borderId="11" xfId="0" applyNumberFormat="1" applyFont="1" applyBorder="1" applyAlignment="1">
      <alignment horizontal="left" vertical="center"/>
    </xf>
    <xf numFmtId="15" fontId="26" fillId="0" borderId="10" xfId="0" applyNumberFormat="1" applyFont="1" applyBorder="1" applyAlignment="1">
      <alignment horizontal="center" vertical="center"/>
    </xf>
    <xf numFmtId="164" fontId="26" fillId="33" borderId="10" xfId="0" applyNumberFormat="1" applyFont="1" applyFill="1" applyBorder="1" applyAlignment="1">
      <alignment horizontal="left" vertical="center"/>
    </xf>
    <xf numFmtId="0" fontId="25" fillId="0" borderId="11" xfId="0" applyFont="1" applyBorder="1" applyAlignment="1">
      <alignment vertical="center" wrapText="1"/>
    </xf>
    <xf numFmtId="164" fontId="26" fillId="0" borderId="11" xfId="43" applyNumberFormat="1" applyFont="1" applyBorder="1" applyAlignment="1">
      <alignment horizontal="left" vertical="center"/>
    </xf>
    <xf numFmtId="164" fontId="26" fillId="33" borderId="11" xfId="43" applyNumberFormat="1" applyFont="1" applyFill="1" applyBorder="1" applyAlignment="1">
      <alignment horizontal="left" vertical="center"/>
    </xf>
    <xf numFmtId="0" fontId="25" fillId="0" borderId="11" xfId="0" applyFont="1" applyBorder="1" applyAlignment="1">
      <alignment horizontal="left" vertical="center" wrapText="1"/>
    </xf>
    <xf numFmtId="15" fontId="26" fillId="0" borderId="11" xfId="0" applyNumberFormat="1" applyFont="1" applyBorder="1" applyAlignment="1">
      <alignment horizontal="center" vertical="center"/>
    </xf>
    <xf numFmtId="0" fontId="26" fillId="33" borderId="10" xfId="43" applyFont="1" applyFill="1" applyBorder="1" applyAlignment="1">
      <alignment horizontal="center" vertical="center"/>
    </xf>
    <xf numFmtId="0" fontId="25" fillId="33" borderId="11" xfId="0" applyFont="1" applyFill="1" applyBorder="1" applyAlignment="1">
      <alignment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vertical="center"/>
    </xf>
    <xf numFmtId="15" fontId="26" fillId="33" borderId="10" xfId="43" applyNumberFormat="1" applyFont="1" applyFill="1" applyBorder="1" applyAlignment="1">
      <alignment horizontal="center" vertical="center"/>
    </xf>
    <xf numFmtId="0" fontId="26" fillId="33" borderId="0" xfId="0" applyFont="1" applyFill="1" applyAlignment="1">
      <alignment vertical="center"/>
    </xf>
    <xf numFmtId="0" fontId="25" fillId="33" borderId="10" xfId="0" applyFont="1" applyFill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6" fillId="0" borderId="10" xfId="43" applyFont="1" applyBorder="1" applyAlignment="1">
      <alignment vertical="center"/>
    </xf>
    <xf numFmtId="0" fontId="26" fillId="0" borderId="0" xfId="43" applyFont="1"/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2" xfId="43" applyFont="1" applyBorder="1" applyAlignment="1">
      <alignment horizontal="center" vertical="center"/>
    </xf>
    <xf numFmtId="0" fontId="27" fillId="0" borderId="10" xfId="0" applyFont="1" applyBorder="1" applyAlignment="1">
      <alignment vertical="center" wrapText="1"/>
    </xf>
    <xf numFmtId="0" fontId="25" fillId="0" borderId="13" xfId="0" applyFont="1" applyBorder="1" applyAlignment="1">
      <alignment horizontal="left" vertical="center" wrapText="1"/>
    </xf>
    <xf numFmtId="15" fontId="26" fillId="33" borderId="10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6" fillId="0" borderId="16" xfId="43" applyFont="1" applyBorder="1" applyAlignment="1">
      <alignment horizontal="center" vertical="center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vertical="center"/>
    </xf>
    <xf numFmtId="15" fontId="26" fillId="0" borderId="16" xfId="43" applyNumberFormat="1" applyFont="1" applyBorder="1" applyAlignment="1">
      <alignment horizontal="center" vertical="center"/>
    </xf>
    <xf numFmtId="164" fontId="26" fillId="0" borderId="16" xfId="0" applyNumberFormat="1" applyFont="1" applyBorder="1" applyAlignment="1">
      <alignment horizontal="left" vertical="center"/>
    </xf>
    <xf numFmtId="164" fontId="26" fillId="0" borderId="16" xfId="43" applyNumberFormat="1" applyFont="1" applyBorder="1" applyAlignment="1">
      <alignment horizontal="left" vertical="center"/>
    </xf>
    <xf numFmtId="0" fontId="23" fillId="0" borderId="17" xfId="43" applyFont="1" applyBorder="1" applyAlignment="1">
      <alignment horizontal="right" vertical="center" wrapText="1"/>
    </xf>
    <xf numFmtId="0" fontId="23" fillId="0" borderId="18" xfId="43" applyFont="1" applyBorder="1" applyAlignment="1">
      <alignment horizontal="right" vertical="center" wrapText="1"/>
    </xf>
    <xf numFmtId="164" fontId="23" fillId="0" borderId="18" xfId="43" applyNumberFormat="1" applyFont="1" applyBorder="1" applyAlignment="1">
      <alignment horizontal="center" vertical="center"/>
    </xf>
    <xf numFmtId="164" fontId="23" fillId="0" borderId="19" xfId="43" applyNumberFormat="1" applyFont="1" applyBorder="1" applyAlignment="1">
      <alignment horizontal="center" vertical="center"/>
    </xf>
    <xf numFmtId="0" fontId="26" fillId="33" borderId="0" xfId="0" applyFont="1" applyFill="1"/>
    <xf numFmtId="0" fontId="26" fillId="0" borderId="0" xfId="0" applyFont="1"/>
    <xf numFmtId="0" fontId="26" fillId="0" borderId="0" xfId="0" applyFont="1" applyAlignment="1">
      <alignment horizontal="center"/>
    </xf>
    <xf numFmtId="4" fontId="26" fillId="0" borderId="0" xfId="0" applyNumberFormat="1" applyFont="1"/>
    <xf numFmtId="4" fontId="26" fillId="33" borderId="0" xfId="0" applyNumberFormat="1" applyFont="1" applyFill="1"/>
    <xf numFmtId="166" fontId="26" fillId="0" borderId="0" xfId="0" applyNumberFormat="1" applyFont="1"/>
    <xf numFmtId="164" fontId="26" fillId="0" borderId="0" xfId="43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0" fontId="25" fillId="33" borderId="0" xfId="0" applyFont="1" applyFill="1"/>
    <xf numFmtId="0" fontId="25" fillId="0" borderId="0" xfId="0" applyFont="1" applyAlignment="1">
      <alignment horizontal="center"/>
    </xf>
    <xf numFmtId="4" fontId="25" fillId="0" borderId="0" xfId="0" applyNumberFormat="1" applyFont="1"/>
    <xf numFmtId="4" fontId="25" fillId="33" borderId="0" xfId="0" applyNumberFormat="1" applyFont="1" applyFill="1"/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vertical="center"/>
    </xf>
    <xf numFmtId="4" fontId="22" fillId="0" borderId="0" xfId="43" applyNumberFormat="1" applyFont="1" applyAlignment="1">
      <alignment vertical="center"/>
    </xf>
    <xf numFmtId="44" fontId="22" fillId="0" borderId="0" xfId="46" applyFont="1" applyAlignment="1">
      <alignment vertical="center"/>
    </xf>
    <xf numFmtId="0" fontId="22" fillId="35" borderId="0" xfId="43" applyFont="1" applyFill="1"/>
    <xf numFmtId="0" fontId="22" fillId="0" borderId="0" xfId="43" applyFont="1" applyAlignment="1">
      <alignment horizontal="left" vertical="center"/>
    </xf>
    <xf numFmtId="0" fontId="25" fillId="35" borderId="0" xfId="0" applyFont="1" applyFill="1"/>
    <xf numFmtId="0" fontId="2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43" applyFont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0</xdr:row>
      <xdr:rowOff>149679</xdr:rowOff>
    </xdr:from>
    <xdr:to>
      <xdr:col>2</xdr:col>
      <xdr:colOff>1109826</xdr:colOff>
      <xdr:row>4</xdr:row>
      <xdr:rowOff>187325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49679"/>
          <a:ext cx="3634859" cy="1533071"/>
        </a:xfrm>
        <a:prstGeom prst="rect">
          <a:avLst/>
        </a:prstGeom>
      </xdr:spPr>
    </xdr:pic>
    <xdr:clientData/>
  </xdr:twoCellAnchor>
  <xdr:oneCellAnchor>
    <xdr:from>
      <xdr:col>6</xdr:col>
      <xdr:colOff>253871</xdr:colOff>
      <xdr:row>1</xdr:row>
      <xdr:rowOff>124019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295095" y="279529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7"/>
  <sheetViews>
    <sheetView showGridLines="0" tabSelected="1" view="pageBreakPreview" topLeftCell="A24" zoomScale="60" zoomScaleNormal="60" workbookViewId="0">
      <selection activeCell="C14" sqref="C14:H231"/>
    </sheetView>
  </sheetViews>
  <sheetFormatPr defaultColWidth="20.28515625" defaultRowHeight="30" customHeight="1"/>
  <cols>
    <col min="1" max="1" width="20.28515625" style="3"/>
    <col min="2" max="6" width="20.28515625" style="4"/>
    <col min="7" max="8" width="20.28515625" style="86"/>
    <col min="9" max="10" width="20.28515625" style="4"/>
    <col min="11" max="11" width="20.28515625" style="80"/>
    <col min="12" max="16384" width="20.28515625" style="4"/>
  </cols>
  <sheetData>
    <row r="1" spans="1:14" ht="30" customHeight="1">
      <c r="D1" s="3"/>
      <c r="E1" s="3"/>
      <c r="F1" s="3"/>
      <c r="G1" s="5"/>
      <c r="H1" s="5"/>
      <c r="I1" s="3"/>
      <c r="J1" s="3"/>
      <c r="K1" s="3"/>
    </row>
    <row r="2" spans="1:14" ht="30" customHeight="1">
      <c r="D2" s="3"/>
      <c r="E2" s="3"/>
      <c r="F2" s="3"/>
      <c r="G2" s="5"/>
      <c r="H2" s="5"/>
      <c r="I2" s="3"/>
      <c r="J2" s="3"/>
      <c r="K2" s="3"/>
    </row>
    <row r="3" spans="1:14" ht="30" customHeight="1">
      <c r="D3" s="3"/>
      <c r="E3" s="3"/>
      <c r="F3" s="3"/>
      <c r="G3" s="5"/>
      <c r="H3" s="5"/>
      <c r="I3" s="3"/>
      <c r="J3" s="3"/>
      <c r="K3" s="3"/>
    </row>
    <row r="4" spans="1:14" ht="30" customHeight="1">
      <c r="D4" s="3"/>
      <c r="E4" s="3"/>
      <c r="F4" s="3"/>
      <c r="G4" s="5"/>
      <c r="H4" s="5"/>
      <c r="I4" s="3"/>
      <c r="J4" s="3"/>
      <c r="K4" s="3"/>
    </row>
    <row r="5" spans="1:14" ht="30" customHeight="1">
      <c r="D5" s="3"/>
      <c r="E5" s="3"/>
      <c r="F5" s="3"/>
      <c r="G5" s="5"/>
      <c r="H5" s="5"/>
      <c r="I5" s="3"/>
      <c r="J5" s="3"/>
      <c r="K5" s="3"/>
    </row>
    <row r="6" spans="1:14" ht="30" customHeight="1">
      <c r="D6" s="3"/>
      <c r="E6" s="3"/>
      <c r="F6" s="3"/>
      <c r="G6" s="5"/>
      <c r="H6" s="5"/>
      <c r="I6" s="3"/>
      <c r="J6" s="3"/>
      <c r="K6" s="3"/>
    </row>
    <row r="7" spans="1:14" ht="30" customHeight="1">
      <c r="D7" s="3"/>
      <c r="E7" s="3"/>
      <c r="F7" s="3"/>
      <c r="G7" s="5"/>
      <c r="H7" s="5"/>
      <c r="I7" s="3"/>
      <c r="J7" s="3"/>
      <c r="K7" s="3"/>
    </row>
    <row r="8" spans="1:14" ht="30" customHeight="1">
      <c r="D8" s="1" t="s">
        <v>0</v>
      </c>
      <c r="E8" s="1"/>
      <c r="F8" s="1"/>
      <c r="G8" s="1"/>
      <c r="H8" s="1"/>
      <c r="I8" s="1"/>
      <c r="J8" s="1"/>
      <c r="K8" s="1"/>
    </row>
    <row r="9" spans="1:14" ht="30" customHeight="1">
      <c r="C9" s="6"/>
      <c r="D9" s="1"/>
      <c r="E9" s="1"/>
      <c r="F9" s="1"/>
      <c r="G9" s="1"/>
      <c r="H9" s="1"/>
      <c r="I9" s="1"/>
      <c r="J9" s="1"/>
      <c r="K9" s="1"/>
      <c r="M9" s="7"/>
      <c r="N9" s="7"/>
    </row>
    <row r="10" spans="1:14" ht="30" customHeight="1">
      <c r="D10" s="2" t="s">
        <v>1</v>
      </c>
      <c r="E10" s="2"/>
      <c r="F10" s="2"/>
      <c r="G10" s="2"/>
      <c r="H10" s="2"/>
      <c r="I10" s="2"/>
      <c r="J10" s="2"/>
      <c r="K10" s="2"/>
      <c r="M10" s="7"/>
      <c r="N10" s="7"/>
    </row>
    <row r="11" spans="1:14" ht="30" customHeight="1">
      <c r="D11" s="2" t="s">
        <v>2</v>
      </c>
      <c r="E11" s="2"/>
      <c r="F11" s="2"/>
      <c r="G11" s="2"/>
      <c r="H11" s="2"/>
      <c r="I11" s="2"/>
      <c r="J11" s="2"/>
      <c r="K11" s="2"/>
      <c r="M11" s="7"/>
      <c r="N11" s="7"/>
    </row>
    <row r="12" spans="1:14" ht="30" customHeight="1">
      <c r="D12" s="8"/>
      <c r="E12" s="8"/>
      <c r="F12" s="8"/>
      <c r="G12" s="8"/>
      <c r="H12" s="8"/>
      <c r="I12" s="8"/>
      <c r="J12" s="8"/>
      <c r="K12" s="8"/>
      <c r="M12" s="7"/>
      <c r="N12" s="7"/>
    </row>
    <row r="13" spans="1:14" s="11" customFormat="1" ht="30" customHeight="1">
      <c r="A13" s="9" t="s">
        <v>3</v>
      </c>
      <c r="B13" s="9" t="s">
        <v>4</v>
      </c>
      <c r="C13" s="9" t="s">
        <v>5</v>
      </c>
      <c r="D13" s="9" t="s">
        <v>6</v>
      </c>
      <c r="E13" s="10" t="s">
        <v>7</v>
      </c>
      <c r="F13" s="9" t="s">
        <v>8</v>
      </c>
      <c r="G13" s="10" t="s">
        <v>9</v>
      </c>
      <c r="H13" s="10" t="s">
        <v>10</v>
      </c>
      <c r="I13" s="10" t="s">
        <v>11</v>
      </c>
      <c r="J13" s="9" t="s">
        <v>12</v>
      </c>
      <c r="K13" s="9" t="s">
        <v>13</v>
      </c>
      <c r="L13" s="9" t="s">
        <v>14</v>
      </c>
      <c r="M13" s="9" t="s">
        <v>15</v>
      </c>
      <c r="N13" s="10" t="s">
        <v>16</v>
      </c>
    </row>
    <row r="14" spans="1:14" s="22" customFormat="1" ht="45" customHeight="1">
      <c r="A14" s="12">
        <v>1</v>
      </c>
      <c r="B14" s="13" t="s">
        <v>17</v>
      </c>
      <c r="C14" s="14" t="s">
        <v>18</v>
      </c>
      <c r="D14" s="14" t="s">
        <v>19</v>
      </c>
      <c r="E14" s="15" t="s">
        <v>20</v>
      </c>
      <c r="F14" s="16" t="s">
        <v>21</v>
      </c>
      <c r="G14" s="17">
        <v>44593</v>
      </c>
      <c r="H14" s="17">
        <v>44774</v>
      </c>
      <c r="I14" s="18">
        <v>190000</v>
      </c>
      <c r="J14" s="19">
        <f t="shared" ref="J14:J95" si="0">+I14*2.87%</f>
        <v>5453</v>
      </c>
      <c r="K14" s="20">
        <f>162625*3.04%</f>
        <v>4943.8</v>
      </c>
      <c r="L14" s="21">
        <v>33483.67</v>
      </c>
      <c r="M14" s="19">
        <f>SUM(J14:L14)</f>
        <v>43880.47</v>
      </c>
      <c r="N14" s="19">
        <f>I14-M14</f>
        <v>146119.53</v>
      </c>
    </row>
    <row r="15" spans="1:14" s="22" customFormat="1" ht="45" customHeight="1">
      <c r="A15" s="12">
        <v>2</v>
      </c>
      <c r="B15" s="13" t="s">
        <v>22</v>
      </c>
      <c r="C15" s="14" t="s">
        <v>23</v>
      </c>
      <c r="D15" s="14" t="s">
        <v>24</v>
      </c>
      <c r="E15" s="15" t="s">
        <v>20</v>
      </c>
      <c r="F15" s="16" t="s">
        <v>25</v>
      </c>
      <c r="G15" s="23">
        <v>44501</v>
      </c>
      <c r="H15" s="23">
        <v>44682</v>
      </c>
      <c r="I15" s="18">
        <v>140000</v>
      </c>
      <c r="J15" s="19">
        <f t="shared" si="0"/>
        <v>4018</v>
      </c>
      <c r="K15" s="20">
        <f t="shared" ref="K15:K48" si="1">+I15*3.04%</f>
        <v>4256</v>
      </c>
      <c r="L15" s="21">
        <v>21514.37</v>
      </c>
      <c r="M15" s="19">
        <f t="shared" ref="M15:M146" si="2">SUM(J15:L15)</f>
        <v>29788.37</v>
      </c>
      <c r="N15" s="19">
        <f t="shared" ref="N15:N146" si="3">I15-M15</f>
        <v>110211.63</v>
      </c>
    </row>
    <row r="16" spans="1:14" s="22" customFormat="1" ht="45" customHeight="1">
      <c r="A16" s="12">
        <v>3</v>
      </c>
      <c r="B16" s="13" t="s">
        <v>26</v>
      </c>
      <c r="C16" s="14" t="s">
        <v>23</v>
      </c>
      <c r="D16" s="14" t="s">
        <v>27</v>
      </c>
      <c r="E16" s="15" t="s">
        <v>20</v>
      </c>
      <c r="F16" s="16" t="s">
        <v>25</v>
      </c>
      <c r="G16" s="23">
        <v>44501</v>
      </c>
      <c r="H16" s="23">
        <v>44682</v>
      </c>
      <c r="I16" s="24">
        <v>100000</v>
      </c>
      <c r="J16" s="19">
        <f t="shared" si="0"/>
        <v>2870</v>
      </c>
      <c r="K16" s="20">
        <f t="shared" si="1"/>
        <v>3040</v>
      </c>
      <c r="L16" s="21">
        <v>12105.37</v>
      </c>
      <c r="M16" s="19">
        <f t="shared" si="2"/>
        <v>18015.370000000003</v>
      </c>
      <c r="N16" s="19">
        <f t="shared" si="3"/>
        <v>81984.63</v>
      </c>
    </row>
    <row r="17" spans="1:14" s="22" customFormat="1" ht="45" customHeight="1">
      <c r="A17" s="12">
        <v>4</v>
      </c>
      <c r="B17" s="13" t="s">
        <v>28</v>
      </c>
      <c r="C17" s="14" t="s">
        <v>23</v>
      </c>
      <c r="D17" s="14" t="s">
        <v>29</v>
      </c>
      <c r="E17" s="15" t="s">
        <v>20</v>
      </c>
      <c r="F17" s="16" t="s">
        <v>25</v>
      </c>
      <c r="G17" s="25">
        <v>44652</v>
      </c>
      <c r="H17" s="25">
        <v>44835</v>
      </c>
      <c r="I17" s="18">
        <v>100000</v>
      </c>
      <c r="J17" s="19">
        <f t="shared" si="0"/>
        <v>2870</v>
      </c>
      <c r="K17" s="20">
        <f t="shared" si="1"/>
        <v>3040</v>
      </c>
      <c r="L17" s="21">
        <v>12105.37</v>
      </c>
      <c r="M17" s="19">
        <f t="shared" si="2"/>
        <v>18015.370000000003</v>
      </c>
      <c r="N17" s="19">
        <f t="shared" si="3"/>
        <v>81984.63</v>
      </c>
    </row>
    <row r="18" spans="1:14" s="22" customFormat="1" ht="45" customHeight="1">
      <c r="A18" s="12">
        <v>5</v>
      </c>
      <c r="B18" s="13" t="s">
        <v>30</v>
      </c>
      <c r="C18" s="14" t="s">
        <v>23</v>
      </c>
      <c r="D18" s="14" t="s">
        <v>31</v>
      </c>
      <c r="E18" s="15" t="s">
        <v>20</v>
      </c>
      <c r="F18" s="16" t="s">
        <v>21</v>
      </c>
      <c r="G18" s="23">
        <v>44593</v>
      </c>
      <c r="H18" s="17">
        <v>44774</v>
      </c>
      <c r="I18" s="24">
        <v>90000</v>
      </c>
      <c r="J18" s="19">
        <f t="shared" si="0"/>
        <v>2583</v>
      </c>
      <c r="K18" s="20">
        <f t="shared" si="1"/>
        <v>2736</v>
      </c>
      <c r="L18" s="21">
        <v>9753.1200000000008</v>
      </c>
      <c r="M18" s="19">
        <f t="shared" si="2"/>
        <v>15072.12</v>
      </c>
      <c r="N18" s="19">
        <f t="shared" si="3"/>
        <v>74927.88</v>
      </c>
    </row>
    <row r="19" spans="1:14" s="22" customFormat="1" ht="45" customHeight="1">
      <c r="A19" s="12">
        <v>6</v>
      </c>
      <c r="B19" s="13" t="s">
        <v>32</v>
      </c>
      <c r="C19" s="14" t="s">
        <v>23</v>
      </c>
      <c r="D19" s="14" t="s">
        <v>31</v>
      </c>
      <c r="E19" s="15" t="s">
        <v>20</v>
      </c>
      <c r="F19" s="16" t="s">
        <v>21</v>
      </c>
      <c r="G19" s="23">
        <v>44593</v>
      </c>
      <c r="H19" s="17">
        <v>44774</v>
      </c>
      <c r="I19" s="24">
        <v>130000</v>
      </c>
      <c r="J19" s="19">
        <f t="shared" si="0"/>
        <v>3731</v>
      </c>
      <c r="K19" s="20">
        <f t="shared" si="1"/>
        <v>3952</v>
      </c>
      <c r="L19" s="21">
        <v>19162.12</v>
      </c>
      <c r="M19" s="19">
        <f t="shared" si="2"/>
        <v>26845.119999999999</v>
      </c>
      <c r="N19" s="19">
        <f t="shared" si="3"/>
        <v>103154.88</v>
      </c>
    </row>
    <row r="20" spans="1:14" s="22" customFormat="1" ht="45" customHeight="1">
      <c r="A20" s="12">
        <v>7</v>
      </c>
      <c r="B20" s="13" t="s">
        <v>33</v>
      </c>
      <c r="C20" s="14" t="s">
        <v>23</v>
      </c>
      <c r="D20" s="14" t="s">
        <v>31</v>
      </c>
      <c r="E20" s="15" t="s">
        <v>20</v>
      </c>
      <c r="F20" s="16" t="s">
        <v>21</v>
      </c>
      <c r="G20" s="23">
        <v>44593</v>
      </c>
      <c r="H20" s="17">
        <v>44774</v>
      </c>
      <c r="I20" s="24">
        <v>130000</v>
      </c>
      <c r="J20" s="19">
        <f t="shared" si="0"/>
        <v>3731</v>
      </c>
      <c r="K20" s="20">
        <f t="shared" si="1"/>
        <v>3952</v>
      </c>
      <c r="L20" s="21">
        <v>19162.12</v>
      </c>
      <c r="M20" s="19">
        <f t="shared" si="2"/>
        <v>26845.119999999999</v>
      </c>
      <c r="N20" s="19">
        <f t="shared" si="3"/>
        <v>103154.88</v>
      </c>
    </row>
    <row r="21" spans="1:14" s="22" customFormat="1" ht="45" customHeight="1">
      <c r="A21" s="12">
        <v>8</v>
      </c>
      <c r="B21" s="13" t="s">
        <v>34</v>
      </c>
      <c r="C21" s="14" t="s">
        <v>23</v>
      </c>
      <c r="D21" s="14" t="s">
        <v>31</v>
      </c>
      <c r="E21" s="15" t="s">
        <v>20</v>
      </c>
      <c r="F21" s="16" t="s">
        <v>21</v>
      </c>
      <c r="G21" s="23">
        <v>44593</v>
      </c>
      <c r="H21" s="17">
        <v>44774</v>
      </c>
      <c r="I21" s="24">
        <v>110000</v>
      </c>
      <c r="J21" s="19">
        <f t="shared" si="0"/>
        <v>3157</v>
      </c>
      <c r="K21" s="20">
        <f t="shared" si="1"/>
        <v>3344</v>
      </c>
      <c r="L21" s="26">
        <v>14457.62</v>
      </c>
      <c r="M21" s="19">
        <f t="shared" si="2"/>
        <v>20958.620000000003</v>
      </c>
      <c r="N21" s="19">
        <f t="shared" si="3"/>
        <v>89041.38</v>
      </c>
    </row>
    <row r="22" spans="1:14" s="22" customFormat="1" ht="45" customHeight="1">
      <c r="A22" s="12">
        <v>9</v>
      </c>
      <c r="B22" s="13" t="s">
        <v>35</v>
      </c>
      <c r="C22" s="14" t="s">
        <v>23</v>
      </c>
      <c r="D22" s="14" t="s">
        <v>36</v>
      </c>
      <c r="E22" s="15" t="s">
        <v>20</v>
      </c>
      <c r="F22" s="16" t="s">
        <v>21</v>
      </c>
      <c r="G22" s="23">
        <v>44562</v>
      </c>
      <c r="H22" s="23">
        <v>44743</v>
      </c>
      <c r="I22" s="24">
        <v>110000</v>
      </c>
      <c r="J22" s="19">
        <f t="shared" si="0"/>
        <v>3157</v>
      </c>
      <c r="K22" s="20">
        <f t="shared" si="1"/>
        <v>3344</v>
      </c>
      <c r="L22" s="21">
        <v>14457.62</v>
      </c>
      <c r="M22" s="19">
        <f t="shared" si="2"/>
        <v>20958.620000000003</v>
      </c>
      <c r="N22" s="19">
        <f t="shared" si="3"/>
        <v>89041.38</v>
      </c>
    </row>
    <row r="23" spans="1:14" s="22" customFormat="1" ht="45" customHeight="1">
      <c r="A23" s="12">
        <v>10</v>
      </c>
      <c r="B23" s="13" t="s">
        <v>37</v>
      </c>
      <c r="C23" s="14" t="s">
        <v>23</v>
      </c>
      <c r="D23" s="14" t="s">
        <v>36</v>
      </c>
      <c r="E23" s="15" t="s">
        <v>20</v>
      </c>
      <c r="F23" s="16" t="s">
        <v>21</v>
      </c>
      <c r="G23" s="23">
        <v>44581</v>
      </c>
      <c r="H23" s="23">
        <v>44762</v>
      </c>
      <c r="I23" s="24">
        <v>110000</v>
      </c>
      <c r="J23" s="19">
        <f t="shared" si="0"/>
        <v>3157</v>
      </c>
      <c r="K23" s="20">
        <f t="shared" si="1"/>
        <v>3344</v>
      </c>
      <c r="L23" s="21">
        <v>14457.62</v>
      </c>
      <c r="M23" s="19">
        <f t="shared" si="2"/>
        <v>20958.620000000003</v>
      </c>
      <c r="N23" s="19">
        <f t="shared" si="3"/>
        <v>89041.38</v>
      </c>
    </row>
    <row r="24" spans="1:14" s="22" customFormat="1" ht="45" customHeight="1">
      <c r="A24" s="12">
        <v>11</v>
      </c>
      <c r="B24" s="13" t="s">
        <v>38</v>
      </c>
      <c r="C24" s="14" t="s">
        <v>23</v>
      </c>
      <c r="D24" s="14" t="s">
        <v>39</v>
      </c>
      <c r="E24" s="15" t="s">
        <v>20</v>
      </c>
      <c r="F24" s="16" t="s">
        <v>21</v>
      </c>
      <c r="G24" s="23">
        <v>44501</v>
      </c>
      <c r="H24" s="23">
        <v>44682</v>
      </c>
      <c r="I24" s="24">
        <v>40000</v>
      </c>
      <c r="J24" s="19">
        <f t="shared" si="0"/>
        <v>1148</v>
      </c>
      <c r="K24" s="20">
        <f t="shared" si="1"/>
        <v>1216</v>
      </c>
      <c r="L24" s="21">
        <v>442.65</v>
      </c>
      <c r="M24" s="19">
        <f t="shared" si="2"/>
        <v>2806.65</v>
      </c>
      <c r="N24" s="19">
        <f t="shared" si="3"/>
        <v>37193.35</v>
      </c>
    </row>
    <row r="25" spans="1:14" s="22" customFormat="1" ht="45" customHeight="1">
      <c r="A25" s="12">
        <v>12</v>
      </c>
      <c r="B25" s="13" t="s">
        <v>40</v>
      </c>
      <c r="C25" s="14" t="s">
        <v>23</v>
      </c>
      <c r="D25" s="14" t="s">
        <v>39</v>
      </c>
      <c r="E25" s="15" t="s">
        <v>20</v>
      </c>
      <c r="F25" s="16" t="s">
        <v>21</v>
      </c>
      <c r="G25" s="23">
        <v>44501</v>
      </c>
      <c r="H25" s="23">
        <v>44682</v>
      </c>
      <c r="I25" s="18">
        <v>70000</v>
      </c>
      <c r="J25" s="19">
        <f t="shared" si="0"/>
        <v>2009</v>
      </c>
      <c r="K25" s="20">
        <f t="shared" si="1"/>
        <v>2128</v>
      </c>
      <c r="L25" s="21">
        <v>5368.48</v>
      </c>
      <c r="M25" s="19">
        <f t="shared" si="2"/>
        <v>9505.48</v>
      </c>
      <c r="N25" s="19">
        <f t="shared" si="3"/>
        <v>60494.520000000004</v>
      </c>
    </row>
    <row r="26" spans="1:14" s="22" customFormat="1" ht="45" customHeight="1">
      <c r="A26" s="12">
        <v>13</v>
      </c>
      <c r="B26" s="13" t="s">
        <v>41</v>
      </c>
      <c r="C26" s="14" t="s">
        <v>23</v>
      </c>
      <c r="D26" s="14" t="s">
        <v>42</v>
      </c>
      <c r="E26" s="15" t="s">
        <v>20</v>
      </c>
      <c r="F26" s="16" t="s">
        <v>25</v>
      </c>
      <c r="G26" s="23">
        <v>44593</v>
      </c>
      <c r="H26" s="17">
        <v>44774</v>
      </c>
      <c r="I26" s="24">
        <v>70000</v>
      </c>
      <c r="J26" s="19">
        <f t="shared" si="0"/>
        <v>2009</v>
      </c>
      <c r="K26" s="20">
        <f t="shared" si="1"/>
        <v>2128</v>
      </c>
      <c r="L26" s="21">
        <v>5368.48</v>
      </c>
      <c r="M26" s="19">
        <f t="shared" si="2"/>
        <v>9505.48</v>
      </c>
      <c r="N26" s="19">
        <f t="shared" si="3"/>
        <v>60494.520000000004</v>
      </c>
    </row>
    <row r="27" spans="1:14" s="22" customFormat="1" ht="45" customHeight="1">
      <c r="A27" s="12">
        <v>14</v>
      </c>
      <c r="B27" s="13" t="s">
        <v>43</v>
      </c>
      <c r="C27" s="14" t="s">
        <v>23</v>
      </c>
      <c r="D27" s="14" t="s">
        <v>42</v>
      </c>
      <c r="E27" s="15" t="s">
        <v>20</v>
      </c>
      <c r="F27" s="16" t="s">
        <v>25</v>
      </c>
      <c r="G27" s="23">
        <v>44593</v>
      </c>
      <c r="H27" s="17">
        <v>44774</v>
      </c>
      <c r="I27" s="24">
        <v>70000</v>
      </c>
      <c r="J27" s="19">
        <f t="shared" si="0"/>
        <v>2009</v>
      </c>
      <c r="K27" s="20">
        <f t="shared" si="1"/>
        <v>2128</v>
      </c>
      <c r="L27" s="21">
        <v>5368.48</v>
      </c>
      <c r="M27" s="19">
        <f t="shared" si="2"/>
        <v>9505.48</v>
      </c>
      <c r="N27" s="19">
        <f t="shared" si="3"/>
        <v>60494.520000000004</v>
      </c>
    </row>
    <row r="28" spans="1:14" s="22" customFormat="1" ht="45" customHeight="1">
      <c r="A28" s="12">
        <v>15</v>
      </c>
      <c r="B28" s="13" t="s">
        <v>44</v>
      </c>
      <c r="C28" s="14" t="s">
        <v>23</v>
      </c>
      <c r="D28" s="14" t="s">
        <v>42</v>
      </c>
      <c r="E28" s="15" t="s">
        <v>20</v>
      </c>
      <c r="F28" s="16" t="s">
        <v>21</v>
      </c>
      <c r="G28" s="23">
        <v>44593</v>
      </c>
      <c r="H28" s="17">
        <v>44774</v>
      </c>
      <c r="I28" s="24">
        <v>90000</v>
      </c>
      <c r="J28" s="19">
        <f t="shared" si="0"/>
        <v>2583</v>
      </c>
      <c r="K28" s="20">
        <f t="shared" si="1"/>
        <v>2736</v>
      </c>
      <c r="L28" s="21">
        <v>9753.1200000000008</v>
      </c>
      <c r="M28" s="19">
        <f t="shared" si="2"/>
        <v>15072.12</v>
      </c>
      <c r="N28" s="19">
        <f t="shared" si="3"/>
        <v>74927.88</v>
      </c>
    </row>
    <row r="29" spans="1:14" s="22" customFormat="1" ht="45" customHeight="1">
      <c r="A29" s="12">
        <v>16</v>
      </c>
      <c r="B29" s="13" t="s">
        <v>45</v>
      </c>
      <c r="C29" s="14" t="s">
        <v>23</v>
      </c>
      <c r="D29" s="14" t="s">
        <v>39</v>
      </c>
      <c r="E29" s="15" t="s">
        <v>20</v>
      </c>
      <c r="F29" s="16" t="s">
        <v>25</v>
      </c>
      <c r="G29" s="23">
        <v>44593</v>
      </c>
      <c r="H29" s="17">
        <v>44774</v>
      </c>
      <c r="I29" s="24">
        <v>70000</v>
      </c>
      <c r="J29" s="19">
        <f t="shared" si="0"/>
        <v>2009</v>
      </c>
      <c r="K29" s="20">
        <f t="shared" si="1"/>
        <v>2128</v>
      </c>
      <c r="L29" s="21">
        <v>5368.48</v>
      </c>
      <c r="M29" s="19">
        <f t="shared" si="2"/>
        <v>9505.48</v>
      </c>
      <c r="N29" s="19">
        <f t="shared" si="3"/>
        <v>60494.520000000004</v>
      </c>
    </row>
    <row r="30" spans="1:14" s="22" customFormat="1" ht="45" customHeight="1">
      <c r="A30" s="12">
        <v>17</v>
      </c>
      <c r="B30" s="13" t="s">
        <v>46</v>
      </c>
      <c r="C30" s="14" t="s">
        <v>23</v>
      </c>
      <c r="D30" s="14" t="s">
        <v>39</v>
      </c>
      <c r="E30" s="15" t="s">
        <v>20</v>
      </c>
      <c r="F30" s="16" t="s">
        <v>25</v>
      </c>
      <c r="G30" s="25">
        <v>44668</v>
      </c>
      <c r="H30" s="25">
        <v>44821</v>
      </c>
      <c r="I30" s="24">
        <v>70000</v>
      </c>
      <c r="J30" s="19">
        <f t="shared" si="0"/>
        <v>2009</v>
      </c>
      <c r="K30" s="20">
        <f t="shared" si="1"/>
        <v>2128</v>
      </c>
      <c r="L30" s="21">
        <v>5368.48</v>
      </c>
      <c r="M30" s="19">
        <f t="shared" si="2"/>
        <v>9505.48</v>
      </c>
      <c r="N30" s="19">
        <f t="shared" si="3"/>
        <v>60494.520000000004</v>
      </c>
    </row>
    <row r="31" spans="1:14" s="22" customFormat="1" ht="45" customHeight="1">
      <c r="A31" s="12">
        <v>18</v>
      </c>
      <c r="B31" s="13" t="s">
        <v>47</v>
      </c>
      <c r="C31" s="14" t="s">
        <v>23</v>
      </c>
      <c r="D31" s="14" t="s">
        <v>39</v>
      </c>
      <c r="E31" s="15" t="s">
        <v>20</v>
      </c>
      <c r="F31" s="16" t="s">
        <v>25</v>
      </c>
      <c r="G31" s="25">
        <v>44621</v>
      </c>
      <c r="H31" s="25">
        <v>44774</v>
      </c>
      <c r="I31" s="24">
        <v>60000</v>
      </c>
      <c r="J31" s="19">
        <f t="shared" si="0"/>
        <v>1722</v>
      </c>
      <c r="K31" s="20">
        <f t="shared" si="1"/>
        <v>1824</v>
      </c>
      <c r="L31" s="21">
        <v>3486.68</v>
      </c>
      <c r="M31" s="19">
        <f t="shared" si="2"/>
        <v>7032.68</v>
      </c>
      <c r="N31" s="19">
        <f t="shared" si="3"/>
        <v>52967.32</v>
      </c>
    </row>
    <row r="32" spans="1:14" s="22" customFormat="1" ht="45" customHeight="1">
      <c r="A32" s="12">
        <v>19</v>
      </c>
      <c r="B32" s="13" t="s">
        <v>48</v>
      </c>
      <c r="C32" s="14" t="s">
        <v>23</v>
      </c>
      <c r="D32" s="14" t="s">
        <v>39</v>
      </c>
      <c r="E32" s="15" t="s">
        <v>20</v>
      </c>
      <c r="F32" s="16" t="s">
        <v>25</v>
      </c>
      <c r="G32" s="25">
        <v>44621</v>
      </c>
      <c r="H32" s="25">
        <v>44774</v>
      </c>
      <c r="I32" s="24">
        <v>60000</v>
      </c>
      <c r="J32" s="19">
        <f t="shared" si="0"/>
        <v>1722</v>
      </c>
      <c r="K32" s="20">
        <f t="shared" si="1"/>
        <v>1824</v>
      </c>
      <c r="L32" s="21">
        <v>3486.68</v>
      </c>
      <c r="M32" s="19">
        <f t="shared" si="2"/>
        <v>7032.68</v>
      </c>
      <c r="N32" s="19">
        <f t="shared" si="3"/>
        <v>52967.32</v>
      </c>
    </row>
    <row r="33" spans="1:14" s="22" customFormat="1" ht="45" customHeight="1">
      <c r="A33" s="12">
        <v>20</v>
      </c>
      <c r="B33" s="13" t="s">
        <v>49</v>
      </c>
      <c r="C33" s="14" t="s">
        <v>23</v>
      </c>
      <c r="D33" s="14" t="s">
        <v>39</v>
      </c>
      <c r="E33" s="15" t="s">
        <v>20</v>
      </c>
      <c r="F33" s="16" t="s">
        <v>21</v>
      </c>
      <c r="G33" s="25">
        <v>44621</v>
      </c>
      <c r="H33" s="25">
        <v>44743</v>
      </c>
      <c r="I33" s="24">
        <v>60000</v>
      </c>
      <c r="J33" s="19">
        <f t="shared" si="0"/>
        <v>1722</v>
      </c>
      <c r="K33" s="20">
        <f t="shared" si="1"/>
        <v>1824</v>
      </c>
      <c r="L33" s="21">
        <v>3486.68</v>
      </c>
      <c r="M33" s="19">
        <f t="shared" si="2"/>
        <v>7032.68</v>
      </c>
      <c r="N33" s="19">
        <f t="shared" si="3"/>
        <v>52967.32</v>
      </c>
    </row>
    <row r="34" spans="1:14" s="22" customFormat="1" ht="45" customHeight="1">
      <c r="A34" s="12">
        <v>21</v>
      </c>
      <c r="B34" s="13" t="s">
        <v>50</v>
      </c>
      <c r="C34" s="14" t="s">
        <v>23</v>
      </c>
      <c r="D34" s="14" t="s">
        <v>51</v>
      </c>
      <c r="E34" s="15" t="s">
        <v>20</v>
      </c>
      <c r="F34" s="16" t="s">
        <v>21</v>
      </c>
      <c r="G34" s="23">
        <v>44593</v>
      </c>
      <c r="H34" s="17">
        <v>44774</v>
      </c>
      <c r="I34" s="24">
        <v>90000</v>
      </c>
      <c r="J34" s="19">
        <f t="shared" si="0"/>
        <v>2583</v>
      </c>
      <c r="K34" s="20">
        <f t="shared" si="1"/>
        <v>2736</v>
      </c>
      <c r="L34" s="21">
        <v>9753.1200000000008</v>
      </c>
      <c r="M34" s="19">
        <f t="shared" si="2"/>
        <v>15072.12</v>
      </c>
      <c r="N34" s="19">
        <f t="shared" si="3"/>
        <v>74927.88</v>
      </c>
    </row>
    <row r="35" spans="1:14" s="22" customFormat="1" ht="45" customHeight="1">
      <c r="A35" s="12">
        <v>22</v>
      </c>
      <c r="B35" s="13" t="s">
        <v>52</v>
      </c>
      <c r="C35" s="14" t="s">
        <v>23</v>
      </c>
      <c r="D35" s="14" t="s">
        <v>51</v>
      </c>
      <c r="E35" s="15" t="s">
        <v>20</v>
      </c>
      <c r="F35" s="16" t="s">
        <v>21</v>
      </c>
      <c r="G35" s="23">
        <v>44440</v>
      </c>
      <c r="H35" s="23">
        <v>44682</v>
      </c>
      <c r="I35" s="24">
        <v>90000</v>
      </c>
      <c r="J35" s="19">
        <f t="shared" si="0"/>
        <v>2583</v>
      </c>
      <c r="K35" s="20">
        <f t="shared" si="1"/>
        <v>2736</v>
      </c>
      <c r="L35" s="21">
        <v>9753.1200000000008</v>
      </c>
      <c r="M35" s="19">
        <f t="shared" si="2"/>
        <v>15072.12</v>
      </c>
      <c r="N35" s="19">
        <f t="shared" si="3"/>
        <v>74927.88</v>
      </c>
    </row>
    <row r="36" spans="1:14" s="22" customFormat="1" ht="45" customHeight="1">
      <c r="A36" s="12">
        <v>23</v>
      </c>
      <c r="B36" s="27" t="s">
        <v>53</v>
      </c>
      <c r="C36" s="14" t="s">
        <v>23</v>
      </c>
      <c r="D36" s="14" t="s">
        <v>51</v>
      </c>
      <c r="E36" s="15" t="s">
        <v>20</v>
      </c>
      <c r="F36" s="16" t="s">
        <v>21</v>
      </c>
      <c r="G36" s="23">
        <v>44652</v>
      </c>
      <c r="H36" s="23">
        <v>44835</v>
      </c>
      <c r="I36" s="24">
        <v>75000</v>
      </c>
      <c r="J36" s="28">
        <f t="shared" si="0"/>
        <v>2152.5</v>
      </c>
      <c r="K36" s="20">
        <f t="shared" si="1"/>
        <v>2280</v>
      </c>
      <c r="L36" s="29">
        <v>6309.38</v>
      </c>
      <c r="M36" s="19">
        <f t="shared" si="2"/>
        <v>10741.880000000001</v>
      </c>
      <c r="N36" s="19">
        <f t="shared" si="3"/>
        <v>64258.119999999995</v>
      </c>
    </row>
    <row r="37" spans="1:14" s="22" customFormat="1" ht="45" customHeight="1">
      <c r="A37" s="12">
        <v>24</v>
      </c>
      <c r="B37" s="27" t="s">
        <v>54</v>
      </c>
      <c r="C37" s="14" t="s">
        <v>23</v>
      </c>
      <c r="D37" s="14" t="s">
        <v>51</v>
      </c>
      <c r="E37" s="15" t="s">
        <v>20</v>
      </c>
      <c r="F37" s="16" t="s">
        <v>21</v>
      </c>
      <c r="G37" s="23">
        <v>44652</v>
      </c>
      <c r="H37" s="23">
        <v>44835</v>
      </c>
      <c r="I37" s="24">
        <v>60000</v>
      </c>
      <c r="J37" s="28">
        <f t="shared" si="0"/>
        <v>1722</v>
      </c>
      <c r="K37" s="20">
        <f t="shared" si="1"/>
        <v>1824</v>
      </c>
      <c r="L37" s="21">
        <v>3486.68</v>
      </c>
      <c r="M37" s="19">
        <f t="shared" si="2"/>
        <v>7032.68</v>
      </c>
      <c r="N37" s="19">
        <f t="shared" si="3"/>
        <v>52967.32</v>
      </c>
    </row>
    <row r="38" spans="1:14" s="22" customFormat="1" ht="45" customHeight="1">
      <c r="A38" s="12">
        <v>25</v>
      </c>
      <c r="B38" s="27" t="s">
        <v>55</v>
      </c>
      <c r="C38" s="14" t="s">
        <v>23</v>
      </c>
      <c r="D38" s="30" t="s">
        <v>56</v>
      </c>
      <c r="E38" s="15" t="s">
        <v>20</v>
      </c>
      <c r="F38" s="16" t="s">
        <v>21</v>
      </c>
      <c r="G38" s="23">
        <v>44621</v>
      </c>
      <c r="H38" s="23">
        <v>44774</v>
      </c>
      <c r="I38" s="18">
        <v>55000</v>
      </c>
      <c r="J38" s="19">
        <f t="shared" si="0"/>
        <v>1578.5</v>
      </c>
      <c r="K38" s="20">
        <f t="shared" si="1"/>
        <v>1672</v>
      </c>
      <c r="L38" s="21">
        <v>2559.6799999999998</v>
      </c>
      <c r="M38" s="19">
        <f t="shared" ref="M38" si="4">SUM(J38:L38)</f>
        <v>5810.18</v>
      </c>
      <c r="N38" s="19">
        <f t="shared" si="3"/>
        <v>49189.82</v>
      </c>
    </row>
    <row r="39" spans="1:14" s="22" customFormat="1" ht="45" customHeight="1">
      <c r="A39" s="12">
        <v>26</v>
      </c>
      <c r="B39" s="27" t="s">
        <v>57</v>
      </c>
      <c r="C39" s="14" t="s">
        <v>23</v>
      </c>
      <c r="D39" s="30" t="s">
        <v>56</v>
      </c>
      <c r="E39" s="15" t="s">
        <v>20</v>
      </c>
      <c r="F39" s="16" t="s">
        <v>25</v>
      </c>
      <c r="G39" s="23">
        <v>44621</v>
      </c>
      <c r="H39" s="23">
        <v>44774</v>
      </c>
      <c r="I39" s="24">
        <v>90000</v>
      </c>
      <c r="J39" s="19">
        <f t="shared" ref="J39" si="5">+I39*2.87%</f>
        <v>2583</v>
      </c>
      <c r="K39" s="20">
        <f t="shared" ref="K39" si="6">+I39*3.04%</f>
        <v>2736</v>
      </c>
      <c r="L39" s="21">
        <v>9753.1200000000008</v>
      </c>
      <c r="M39" s="19">
        <f t="shared" ref="M39" si="7">SUM(J39:L39)</f>
        <v>15072.12</v>
      </c>
      <c r="N39" s="19">
        <f t="shared" si="3"/>
        <v>74927.88</v>
      </c>
    </row>
    <row r="40" spans="1:14" s="22" customFormat="1" ht="45" customHeight="1">
      <c r="A40" s="12">
        <v>27</v>
      </c>
      <c r="B40" s="13" t="s">
        <v>58</v>
      </c>
      <c r="C40" s="14" t="s">
        <v>23</v>
      </c>
      <c r="D40" s="14" t="s">
        <v>56</v>
      </c>
      <c r="E40" s="15" t="s">
        <v>20</v>
      </c>
      <c r="F40" s="16" t="s">
        <v>21</v>
      </c>
      <c r="G40" s="25">
        <v>44621</v>
      </c>
      <c r="H40" s="25">
        <v>44774</v>
      </c>
      <c r="I40" s="18">
        <v>90000</v>
      </c>
      <c r="J40" s="19">
        <f>+I40*2.87%</f>
        <v>2583</v>
      </c>
      <c r="K40" s="20">
        <f>+I40*3.04%</f>
        <v>2736</v>
      </c>
      <c r="L40" s="21">
        <v>9753.1200000000008</v>
      </c>
      <c r="M40" s="19">
        <f>SUM(J40:L40)</f>
        <v>15072.12</v>
      </c>
      <c r="N40" s="19">
        <f t="shared" si="3"/>
        <v>74927.88</v>
      </c>
    </row>
    <row r="41" spans="1:14" s="22" customFormat="1" ht="45" customHeight="1">
      <c r="A41" s="12">
        <v>28</v>
      </c>
      <c r="B41" s="27" t="s">
        <v>59</v>
      </c>
      <c r="C41" s="14" t="s">
        <v>23</v>
      </c>
      <c r="D41" s="14" t="s">
        <v>56</v>
      </c>
      <c r="E41" s="15" t="s">
        <v>20</v>
      </c>
      <c r="F41" s="16" t="s">
        <v>21</v>
      </c>
      <c r="G41" s="31">
        <v>44621</v>
      </c>
      <c r="H41" s="25">
        <v>44743</v>
      </c>
      <c r="I41" s="24">
        <v>90000</v>
      </c>
      <c r="J41" s="28">
        <f>+I41*2.87%</f>
        <v>2583</v>
      </c>
      <c r="K41" s="20">
        <f>+I41*3.04%</f>
        <v>2736</v>
      </c>
      <c r="L41" s="21">
        <v>9753.1200000000008</v>
      </c>
      <c r="M41" s="19">
        <f>SUM(J41:L41)</f>
        <v>15072.12</v>
      </c>
      <c r="N41" s="19">
        <f t="shared" si="3"/>
        <v>74927.88</v>
      </c>
    </row>
    <row r="42" spans="1:14" s="39" customFormat="1" ht="45" customHeight="1">
      <c r="A42" s="32">
        <v>29</v>
      </c>
      <c r="B42" s="33" t="s">
        <v>60</v>
      </c>
      <c r="C42" s="34" t="s">
        <v>23</v>
      </c>
      <c r="D42" s="35" t="s">
        <v>61</v>
      </c>
      <c r="E42" s="36" t="s">
        <v>20</v>
      </c>
      <c r="F42" s="37" t="s">
        <v>25</v>
      </c>
      <c r="G42" s="38">
        <v>44652</v>
      </c>
      <c r="H42" s="38">
        <v>44835</v>
      </c>
      <c r="I42" s="20">
        <v>35000</v>
      </c>
      <c r="J42" s="29">
        <f t="shared" si="0"/>
        <v>1004.5</v>
      </c>
      <c r="K42" s="20">
        <f t="shared" si="1"/>
        <v>1064</v>
      </c>
      <c r="L42" s="21">
        <v>0</v>
      </c>
      <c r="M42" s="21">
        <f t="shared" si="2"/>
        <v>2068.5</v>
      </c>
      <c r="N42" s="19">
        <f t="shared" si="3"/>
        <v>32931.5</v>
      </c>
    </row>
    <row r="43" spans="1:14" s="22" customFormat="1" ht="45" customHeight="1">
      <c r="A43" s="12">
        <v>30</v>
      </c>
      <c r="B43" s="13" t="s">
        <v>62</v>
      </c>
      <c r="C43" s="14" t="s">
        <v>23</v>
      </c>
      <c r="D43" s="14" t="s">
        <v>63</v>
      </c>
      <c r="E43" s="15" t="s">
        <v>20</v>
      </c>
      <c r="F43" s="16" t="s">
        <v>25</v>
      </c>
      <c r="G43" s="23">
        <v>44501</v>
      </c>
      <c r="H43" s="23">
        <v>44682</v>
      </c>
      <c r="I43" s="18">
        <v>130000</v>
      </c>
      <c r="J43" s="19">
        <f t="shared" si="0"/>
        <v>3731</v>
      </c>
      <c r="K43" s="20">
        <f t="shared" si="1"/>
        <v>3952</v>
      </c>
      <c r="L43" s="21">
        <v>18824.59</v>
      </c>
      <c r="M43" s="19">
        <f t="shared" si="2"/>
        <v>26507.59</v>
      </c>
      <c r="N43" s="19">
        <f t="shared" si="3"/>
        <v>103492.41</v>
      </c>
    </row>
    <row r="44" spans="1:14" s="22" customFormat="1" ht="45" customHeight="1">
      <c r="A44" s="12">
        <v>31</v>
      </c>
      <c r="B44" s="13" t="s">
        <v>64</v>
      </c>
      <c r="C44" s="14" t="s">
        <v>23</v>
      </c>
      <c r="D44" s="14" t="s">
        <v>65</v>
      </c>
      <c r="E44" s="15" t="s">
        <v>20</v>
      </c>
      <c r="F44" s="16" t="s">
        <v>25</v>
      </c>
      <c r="G44" s="25">
        <v>44652</v>
      </c>
      <c r="H44" s="25">
        <v>44835</v>
      </c>
      <c r="I44" s="18">
        <v>60000</v>
      </c>
      <c r="J44" s="19">
        <f t="shared" si="0"/>
        <v>1722</v>
      </c>
      <c r="K44" s="20">
        <f t="shared" si="1"/>
        <v>1824</v>
      </c>
      <c r="L44" s="21">
        <v>3486.68</v>
      </c>
      <c r="M44" s="19">
        <f t="shared" si="2"/>
        <v>7032.68</v>
      </c>
      <c r="N44" s="19">
        <f t="shared" si="3"/>
        <v>52967.32</v>
      </c>
    </row>
    <row r="45" spans="1:14" s="39" customFormat="1" ht="45" customHeight="1">
      <c r="A45" s="32">
        <v>32</v>
      </c>
      <c r="B45" s="40" t="s">
        <v>66</v>
      </c>
      <c r="C45" s="34" t="s">
        <v>23</v>
      </c>
      <c r="D45" s="34" t="s">
        <v>65</v>
      </c>
      <c r="E45" s="36" t="s">
        <v>20</v>
      </c>
      <c r="F45" s="37" t="s">
        <v>21</v>
      </c>
      <c r="G45" s="38">
        <v>44511</v>
      </c>
      <c r="H45" s="38">
        <v>44692</v>
      </c>
      <c r="I45" s="20">
        <v>35000</v>
      </c>
      <c r="J45" s="21">
        <f t="shared" si="0"/>
        <v>1004.5</v>
      </c>
      <c r="K45" s="20">
        <f t="shared" si="1"/>
        <v>1064</v>
      </c>
      <c r="L45" s="21">
        <v>0</v>
      </c>
      <c r="M45" s="21">
        <f t="shared" si="2"/>
        <v>2068.5</v>
      </c>
      <c r="N45" s="19">
        <f t="shared" si="3"/>
        <v>32931.5</v>
      </c>
    </row>
    <row r="46" spans="1:14" s="22" customFormat="1" ht="45" customHeight="1" thickBot="1">
      <c r="A46" s="12">
        <v>33</v>
      </c>
      <c r="B46" s="41" t="s">
        <v>67</v>
      </c>
      <c r="C46" s="14" t="s">
        <v>23</v>
      </c>
      <c r="D46" s="14" t="s">
        <v>65</v>
      </c>
      <c r="E46" s="15" t="s">
        <v>20</v>
      </c>
      <c r="F46" s="16" t="s">
        <v>21</v>
      </c>
      <c r="G46" s="23">
        <v>44652</v>
      </c>
      <c r="H46" s="23">
        <v>44805</v>
      </c>
      <c r="I46" s="24">
        <v>70000</v>
      </c>
      <c r="J46" s="19">
        <f t="shared" si="0"/>
        <v>2009</v>
      </c>
      <c r="K46" s="24">
        <f t="shared" si="1"/>
        <v>2128</v>
      </c>
      <c r="L46" s="19">
        <v>5368.48</v>
      </c>
      <c r="M46" s="19">
        <v>9530.48</v>
      </c>
      <c r="N46" s="19">
        <f t="shared" si="3"/>
        <v>60469.520000000004</v>
      </c>
    </row>
    <row r="47" spans="1:14" s="22" customFormat="1" ht="45" customHeight="1">
      <c r="A47" s="12">
        <v>34</v>
      </c>
      <c r="B47" s="13" t="s">
        <v>68</v>
      </c>
      <c r="C47" s="14" t="s">
        <v>23</v>
      </c>
      <c r="D47" s="14" t="s">
        <v>69</v>
      </c>
      <c r="E47" s="15" t="s">
        <v>20</v>
      </c>
      <c r="F47" s="16" t="s">
        <v>25</v>
      </c>
      <c r="G47" s="25">
        <v>44652</v>
      </c>
      <c r="H47" s="25">
        <v>44835</v>
      </c>
      <c r="I47" s="18">
        <v>70000</v>
      </c>
      <c r="J47" s="19">
        <f t="shared" si="0"/>
        <v>2009</v>
      </c>
      <c r="K47" s="24">
        <f t="shared" si="1"/>
        <v>2128</v>
      </c>
      <c r="L47" s="19">
        <v>5368.48</v>
      </c>
      <c r="M47" s="19">
        <f t="shared" si="2"/>
        <v>9505.48</v>
      </c>
      <c r="N47" s="19">
        <f t="shared" si="3"/>
        <v>60494.520000000004</v>
      </c>
    </row>
    <row r="48" spans="1:14" s="22" customFormat="1" ht="45" customHeight="1">
      <c r="A48" s="12">
        <v>35</v>
      </c>
      <c r="B48" s="13" t="s">
        <v>70</v>
      </c>
      <c r="C48" s="14" t="s">
        <v>23</v>
      </c>
      <c r="D48" s="14" t="s">
        <v>71</v>
      </c>
      <c r="E48" s="15" t="s">
        <v>20</v>
      </c>
      <c r="F48" s="16" t="s">
        <v>21</v>
      </c>
      <c r="G48" s="25">
        <v>44621</v>
      </c>
      <c r="H48" s="25">
        <v>44774</v>
      </c>
      <c r="I48" s="18">
        <v>60000</v>
      </c>
      <c r="J48" s="19">
        <f t="shared" si="0"/>
        <v>1722</v>
      </c>
      <c r="K48" s="24">
        <f t="shared" si="1"/>
        <v>1824</v>
      </c>
      <c r="L48" s="19">
        <v>3216.65</v>
      </c>
      <c r="M48" s="19">
        <f t="shared" si="2"/>
        <v>6762.65</v>
      </c>
      <c r="N48" s="19">
        <f t="shared" si="3"/>
        <v>53237.35</v>
      </c>
    </row>
    <row r="49" spans="1:14" s="22" customFormat="1" ht="45" customHeight="1">
      <c r="A49" s="12">
        <v>36</v>
      </c>
      <c r="B49" s="13" t="s">
        <v>72</v>
      </c>
      <c r="C49" s="14" t="s">
        <v>23</v>
      </c>
      <c r="D49" s="14" t="s">
        <v>73</v>
      </c>
      <c r="E49" s="15" t="s">
        <v>20</v>
      </c>
      <c r="F49" s="16" t="s">
        <v>21</v>
      </c>
      <c r="G49" s="25">
        <v>44652</v>
      </c>
      <c r="H49" s="25">
        <v>44835</v>
      </c>
      <c r="I49" s="18">
        <v>100000</v>
      </c>
      <c r="J49" s="19">
        <f t="shared" si="0"/>
        <v>2870</v>
      </c>
      <c r="K49" s="24">
        <v>3040</v>
      </c>
      <c r="L49" s="19">
        <v>11767.84</v>
      </c>
      <c r="M49" s="19">
        <v>19052.96</v>
      </c>
      <c r="N49" s="19">
        <f t="shared" si="3"/>
        <v>80947.040000000008</v>
      </c>
    </row>
    <row r="50" spans="1:14" s="43" customFormat="1" ht="45" customHeight="1">
      <c r="A50" s="12">
        <v>37</v>
      </c>
      <c r="B50" s="13" t="s">
        <v>74</v>
      </c>
      <c r="C50" s="14" t="s">
        <v>23</v>
      </c>
      <c r="D50" s="14" t="s">
        <v>69</v>
      </c>
      <c r="E50" s="15" t="s">
        <v>20</v>
      </c>
      <c r="F50" s="42" t="s">
        <v>21</v>
      </c>
      <c r="G50" s="25">
        <v>44652</v>
      </c>
      <c r="H50" s="25">
        <v>44835</v>
      </c>
      <c r="I50" s="19">
        <v>70000</v>
      </c>
      <c r="J50" s="19">
        <f t="shared" si="0"/>
        <v>2009</v>
      </c>
      <c r="K50" s="24">
        <f t="shared" ref="K50:K177" si="8">+I50*3.04%</f>
        <v>2128</v>
      </c>
      <c r="L50" s="19">
        <v>5368.48</v>
      </c>
      <c r="M50" s="19">
        <f t="shared" si="2"/>
        <v>9505.48</v>
      </c>
      <c r="N50" s="19">
        <f t="shared" si="3"/>
        <v>60494.520000000004</v>
      </c>
    </row>
    <row r="51" spans="1:14" s="43" customFormat="1" ht="45" customHeight="1">
      <c r="A51" s="12">
        <v>38</v>
      </c>
      <c r="B51" s="13" t="s">
        <v>75</v>
      </c>
      <c r="C51" s="14" t="s">
        <v>23</v>
      </c>
      <c r="D51" s="14" t="s">
        <v>69</v>
      </c>
      <c r="E51" s="15" t="s">
        <v>20</v>
      </c>
      <c r="F51" s="42" t="s">
        <v>21</v>
      </c>
      <c r="G51" s="23">
        <v>44652</v>
      </c>
      <c r="H51" s="23">
        <v>44805</v>
      </c>
      <c r="I51" s="19">
        <v>80000</v>
      </c>
      <c r="J51" s="19">
        <f t="shared" si="0"/>
        <v>2296</v>
      </c>
      <c r="K51" s="24">
        <f t="shared" si="8"/>
        <v>2432</v>
      </c>
      <c r="L51" s="19">
        <v>7400.87</v>
      </c>
      <c r="M51" s="19">
        <v>12153.87</v>
      </c>
      <c r="N51" s="19">
        <f t="shared" si="3"/>
        <v>67846.13</v>
      </c>
    </row>
    <row r="52" spans="1:14" s="22" customFormat="1" ht="45" customHeight="1">
      <c r="A52" s="12">
        <v>39</v>
      </c>
      <c r="B52" s="13" t="s">
        <v>76</v>
      </c>
      <c r="C52" s="14" t="s">
        <v>23</v>
      </c>
      <c r="D52" s="14" t="s">
        <v>77</v>
      </c>
      <c r="E52" s="15" t="s">
        <v>20</v>
      </c>
      <c r="F52" s="16" t="s">
        <v>21</v>
      </c>
      <c r="G52" s="25">
        <v>44652</v>
      </c>
      <c r="H52" s="25">
        <v>44835</v>
      </c>
      <c r="I52" s="18">
        <v>70000</v>
      </c>
      <c r="J52" s="19">
        <f t="shared" si="0"/>
        <v>2009</v>
      </c>
      <c r="K52" s="24">
        <f t="shared" si="8"/>
        <v>2128</v>
      </c>
      <c r="L52" s="19">
        <v>5368.48</v>
      </c>
      <c r="M52" s="19">
        <f t="shared" si="2"/>
        <v>9505.48</v>
      </c>
      <c r="N52" s="19">
        <f t="shared" si="3"/>
        <v>60494.520000000004</v>
      </c>
    </row>
    <row r="53" spans="1:14" s="22" customFormat="1" ht="45" customHeight="1">
      <c r="A53" s="12">
        <v>40</v>
      </c>
      <c r="B53" s="13" t="s">
        <v>78</v>
      </c>
      <c r="C53" s="14" t="s">
        <v>23</v>
      </c>
      <c r="D53" s="14" t="s">
        <v>77</v>
      </c>
      <c r="E53" s="15" t="s">
        <v>20</v>
      </c>
      <c r="F53" s="16" t="s">
        <v>21</v>
      </c>
      <c r="G53" s="25">
        <v>44606</v>
      </c>
      <c r="H53" s="25">
        <v>44787</v>
      </c>
      <c r="I53" s="18">
        <v>105000</v>
      </c>
      <c r="J53" s="19">
        <f t="shared" si="0"/>
        <v>3013.5</v>
      </c>
      <c r="K53" s="24">
        <f t="shared" si="8"/>
        <v>3192</v>
      </c>
      <c r="L53" s="19">
        <v>13281.49</v>
      </c>
      <c r="M53" s="19">
        <v>19511.990000000002</v>
      </c>
      <c r="N53" s="19">
        <f t="shared" si="3"/>
        <v>85488.01</v>
      </c>
    </row>
    <row r="54" spans="1:14" s="22" customFormat="1" ht="45" customHeight="1">
      <c r="A54" s="12">
        <v>41</v>
      </c>
      <c r="B54" s="13" t="s">
        <v>79</v>
      </c>
      <c r="C54" s="14" t="s">
        <v>23</v>
      </c>
      <c r="D54" s="14" t="s">
        <v>77</v>
      </c>
      <c r="E54" s="15" t="s">
        <v>20</v>
      </c>
      <c r="F54" s="16" t="s">
        <v>21</v>
      </c>
      <c r="G54" s="23">
        <v>44652</v>
      </c>
      <c r="H54" s="23">
        <v>44805</v>
      </c>
      <c r="I54" s="18">
        <v>115000</v>
      </c>
      <c r="J54" s="19">
        <f t="shared" si="0"/>
        <v>3300.5</v>
      </c>
      <c r="K54" s="24">
        <f t="shared" si="8"/>
        <v>3496</v>
      </c>
      <c r="L54" s="19">
        <v>15633.74</v>
      </c>
      <c r="M54" s="19">
        <v>22455.24</v>
      </c>
      <c r="N54" s="19">
        <f t="shared" si="3"/>
        <v>92544.76</v>
      </c>
    </row>
    <row r="55" spans="1:14" s="22" customFormat="1" ht="45" customHeight="1">
      <c r="A55" s="12">
        <v>42</v>
      </c>
      <c r="B55" s="13" t="s">
        <v>80</v>
      </c>
      <c r="C55" s="14" t="s">
        <v>23</v>
      </c>
      <c r="D55" s="14" t="s">
        <v>81</v>
      </c>
      <c r="E55" s="15" t="s">
        <v>20</v>
      </c>
      <c r="F55" s="16" t="s">
        <v>21</v>
      </c>
      <c r="G55" s="25">
        <v>44621</v>
      </c>
      <c r="H55" s="25">
        <v>44774</v>
      </c>
      <c r="I55" s="18">
        <v>50000</v>
      </c>
      <c r="J55" s="19">
        <f t="shared" si="0"/>
        <v>1435</v>
      </c>
      <c r="K55" s="24">
        <f t="shared" si="8"/>
        <v>1520</v>
      </c>
      <c r="L55" s="19">
        <v>1854</v>
      </c>
      <c r="M55" s="19">
        <f t="shared" si="2"/>
        <v>4809</v>
      </c>
      <c r="N55" s="19">
        <f t="shared" si="3"/>
        <v>45191</v>
      </c>
    </row>
    <row r="56" spans="1:14" s="22" customFormat="1" ht="45" customHeight="1">
      <c r="A56" s="12">
        <v>43</v>
      </c>
      <c r="B56" s="13" t="s">
        <v>82</v>
      </c>
      <c r="C56" s="14" t="s">
        <v>23</v>
      </c>
      <c r="D56" s="14" t="s">
        <v>83</v>
      </c>
      <c r="E56" s="15" t="s">
        <v>20</v>
      </c>
      <c r="F56" s="16" t="s">
        <v>21</v>
      </c>
      <c r="G56" s="25">
        <v>44621</v>
      </c>
      <c r="H56" s="25">
        <v>44774</v>
      </c>
      <c r="I56" s="18">
        <v>70000</v>
      </c>
      <c r="J56" s="19">
        <f t="shared" ref="J56:J92" si="9">+I56*2.87%</f>
        <v>2009</v>
      </c>
      <c r="K56" s="24">
        <f t="shared" ref="K56:K92" si="10">+I56*3.04%</f>
        <v>2128</v>
      </c>
      <c r="L56" s="19">
        <v>5368.48</v>
      </c>
      <c r="M56" s="19">
        <f t="shared" ref="M56:M92" si="11">SUM(J56:L56)</f>
        <v>9505.48</v>
      </c>
      <c r="N56" s="19">
        <f t="shared" si="3"/>
        <v>60494.520000000004</v>
      </c>
    </row>
    <row r="57" spans="1:14" s="22" customFormat="1" ht="45" customHeight="1">
      <c r="A57" s="12">
        <v>44</v>
      </c>
      <c r="B57" s="13" t="s">
        <v>84</v>
      </c>
      <c r="C57" s="14" t="s">
        <v>23</v>
      </c>
      <c r="D57" s="14" t="s">
        <v>83</v>
      </c>
      <c r="E57" s="15" t="s">
        <v>20</v>
      </c>
      <c r="F57" s="16" t="s">
        <v>21</v>
      </c>
      <c r="G57" s="23">
        <v>44652</v>
      </c>
      <c r="H57" s="23">
        <v>44805</v>
      </c>
      <c r="I57" s="18">
        <v>70000</v>
      </c>
      <c r="J57" s="19">
        <f t="shared" si="9"/>
        <v>2009</v>
      </c>
      <c r="K57" s="24">
        <f t="shared" si="10"/>
        <v>2128</v>
      </c>
      <c r="L57" s="19">
        <v>5368.48</v>
      </c>
      <c r="M57" s="19">
        <v>9530.48</v>
      </c>
      <c r="N57" s="19">
        <f t="shared" si="3"/>
        <v>60469.520000000004</v>
      </c>
    </row>
    <row r="58" spans="1:14" s="22" customFormat="1" ht="45" customHeight="1">
      <c r="A58" s="12">
        <v>45</v>
      </c>
      <c r="B58" s="13" t="s">
        <v>85</v>
      </c>
      <c r="C58" s="14" t="s">
        <v>23</v>
      </c>
      <c r="D58" s="14" t="s">
        <v>83</v>
      </c>
      <c r="E58" s="15" t="s">
        <v>20</v>
      </c>
      <c r="F58" s="16" t="s">
        <v>21</v>
      </c>
      <c r="G58" s="23">
        <v>44652</v>
      </c>
      <c r="H58" s="23">
        <v>44805</v>
      </c>
      <c r="I58" s="18">
        <v>70000</v>
      </c>
      <c r="J58" s="19">
        <f t="shared" si="9"/>
        <v>2009</v>
      </c>
      <c r="K58" s="24">
        <f t="shared" si="10"/>
        <v>2128</v>
      </c>
      <c r="L58" s="19">
        <v>5368.48</v>
      </c>
      <c r="M58" s="19">
        <v>9530.48</v>
      </c>
      <c r="N58" s="19">
        <f t="shared" si="3"/>
        <v>60469.520000000004</v>
      </c>
    </row>
    <row r="59" spans="1:14" s="22" customFormat="1" ht="45" customHeight="1">
      <c r="A59" s="12">
        <v>46</v>
      </c>
      <c r="B59" s="13" t="s">
        <v>86</v>
      </c>
      <c r="C59" s="14" t="s">
        <v>23</v>
      </c>
      <c r="D59" s="14" t="s">
        <v>83</v>
      </c>
      <c r="E59" s="15" t="s">
        <v>20</v>
      </c>
      <c r="F59" s="16" t="s">
        <v>21</v>
      </c>
      <c r="G59" s="23">
        <v>44652</v>
      </c>
      <c r="H59" s="23">
        <v>44805</v>
      </c>
      <c r="I59" s="18">
        <v>70000</v>
      </c>
      <c r="J59" s="19">
        <f t="shared" si="9"/>
        <v>2009</v>
      </c>
      <c r="K59" s="24">
        <f t="shared" si="10"/>
        <v>2128</v>
      </c>
      <c r="L59" s="19">
        <v>5368.48</v>
      </c>
      <c r="M59" s="19">
        <v>9530.48</v>
      </c>
      <c r="N59" s="19">
        <f t="shared" si="3"/>
        <v>60469.520000000004</v>
      </c>
    </row>
    <row r="60" spans="1:14" s="22" customFormat="1" ht="45" customHeight="1">
      <c r="A60" s="12">
        <v>47</v>
      </c>
      <c r="B60" s="13" t="s">
        <v>87</v>
      </c>
      <c r="C60" s="14" t="s">
        <v>23</v>
      </c>
      <c r="D60" s="14" t="s">
        <v>83</v>
      </c>
      <c r="E60" s="15" t="s">
        <v>20</v>
      </c>
      <c r="F60" s="16" t="s">
        <v>21</v>
      </c>
      <c r="G60" s="23">
        <v>44652</v>
      </c>
      <c r="H60" s="23">
        <v>44805</v>
      </c>
      <c r="I60" s="18">
        <v>70000</v>
      </c>
      <c r="J60" s="19">
        <f t="shared" si="9"/>
        <v>2009</v>
      </c>
      <c r="K60" s="24">
        <f t="shared" si="10"/>
        <v>2128</v>
      </c>
      <c r="L60" s="19">
        <v>5368.48</v>
      </c>
      <c r="M60" s="19">
        <v>9530.48</v>
      </c>
      <c r="N60" s="19">
        <f t="shared" si="3"/>
        <v>60469.520000000004</v>
      </c>
    </row>
    <row r="61" spans="1:14" s="22" customFormat="1" ht="45" customHeight="1">
      <c r="A61" s="12">
        <v>48</v>
      </c>
      <c r="B61" s="13" t="s">
        <v>88</v>
      </c>
      <c r="C61" s="44" t="s">
        <v>23</v>
      </c>
      <c r="D61" s="14" t="s">
        <v>89</v>
      </c>
      <c r="E61" s="45" t="s">
        <v>20</v>
      </c>
      <c r="F61" s="16" t="s">
        <v>21</v>
      </c>
      <c r="G61" s="23">
        <v>44593</v>
      </c>
      <c r="H61" s="23">
        <v>44743</v>
      </c>
      <c r="I61" s="18">
        <v>45000</v>
      </c>
      <c r="J61" s="19">
        <f t="shared" si="9"/>
        <v>1291.5</v>
      </c>
      <c r="K61" s="24">
        <f t="shared" si="10"/>
        <v>1368</v>
      </c>
      <c r="L61" s="19">
        <v>1148.33</v>
      </c>
      <c r="M61" s="19">
        <v>3832.83</v>
      </c>
      <c r="N61" s="19">
        <f t="shared" si="3"/>
        <v>41167.17</v>
      </c>
    </row>
    <row r="62" spans="1:14" s="22" customFormat="1" ht="45" customHeight="1">
      <c r="A62" s="12">
        <v>49</v>
      </c>
      <c r="B62" s="13" t="s">
        <v>90</v>
      </c>
      <c r="C62" s="14" t="s">
        <v>23</v>
      </c>
      <c r="D62" s="30" t="s">
        <v>83</v>
      </c>
      <c r="E62" s="15" t="s">
        <v>20</v>
      </c>
      <c r="F62" s="16" t="s">
        <v>21</v>
      </c>
      <c r="G62" s="25">
        <v>44652</v>
      </c>
      <c r="H62" s="25">
        <v>44805</v>
      </c>
      <c r="I62" s="18">
        <v>70000</v>
      </c>
      <c r="J62" s="19">
        <f t="shared" si="9"/>
        <v>2009</v>
      </c>
      <c r="K62" s="24">
        <f t="shared" si="10"/>
        <v>2128</v>
      </c>
      <c r="L62" s="19">
        <v>5368.48</v>
      </c>
      <c r="M62" s="19">
        <f t="shared" si="11"/>
        <v>9505.48</v>
      </c>
      <c r="N62" s="19">
        <f t="shared" si="3"/>
        <v>60494.520000000004</v>
      </c>
    </row>
    <row r="63" spans="1:14" s="22" customFormat="1" ht="45" customHeight="1">
      <c r="A63" s="12">
        <v>50</v>
      </c>
      <c r="B63" s="13" t="s">
        <v>91</v>
      </c>
      <c r="C63" s="14" t="s">
        <v>23</v>
      </c>
      <c r="D63" s="14" t="s">
        <v>83</v>
      </c>
      <c r="E63" s="15" t="s">
        <v>20</v>
      </c>
      <c r="F63" s="16" t="s">
        <v>21</v>
      </c>
      <c r="G63" s="25">
        <v>44593</v>
      </c>
      <c r="H63" s="25">
        <v>44743</v>
      </c>
      <c r="I63" s="18">
        <v>70000</v>
      </c>
      <c r="J63" s="19">
        <f t="shared" si="9"/>
        <v>2009</v>
      </c>
      <c r="K63" s="24">
        <f t="shared" si="10"/>
        <v>2128</v>
      </c>
      <c r="L63" s="19">
        <v>5368.48</v>
      </c>
      <c r="M63" s="19">
        <f t="shared" si="11"/>
        <v>9505.48</v>
      </c>
      <c r="N63" s="19">
        <f t="shared" si="3"/>
        <v>60494.520000000004</v>
      </c>
    </row>
    <row r="64" spans="1:14" s="22" customFormat="1" ht="45" customHeight="1">
      <c r="A64" s="12">
        <v>51</v>
      </c>
      <c r="B64" s="13" t="s">
        <v>92</v>
      </c>
      <c r="C64" s="14" t="s">
        <v>23</v>
      </c>
      <c r="D64" s="14" t="s">
        <v>83</v>
      </c>
      <c r="E64" s="15" t="s">
        <v>20</v>
      </c>
      <c r="F64" s="16" t="s">
        <v>21</v>
      </c>
      <c r="G64" s="25">
        <v>44593</v>
      </c>
      <c r="H64" s="25">
        <v>44743</v>
      </c>
      <c r="I64" s="18">
        <v>70000</v>
      </c>
      <c r="J64" s="19">
        <f t="shared" si="9"/>
        <v>2009</v>
      </c>
      <c r="K64" s="24">
        <f t="shared" si="10"/>
        <v>2128</v>
      </c>
      <c r="L64" s="19">
        <v>5368.48</v>
      </c>
      <c r="M64" s="19">
        <f t="shared" si="11"/>
        <v>9505.48</v>
      </c>
      <c r="N64" s="19">
        <f t="shared" si="3"/>
        <v>60494.520000000004</v>
      </c>
    </row>
    <row r="65" spans="1:14" s="22" customFormat="1" ht="45" customHeight="1">
      <c r="A65" s="12">
        <v>52</v>
      </c>
      <c r="B65" s="13" t="s">
        <v>93</v>
      </c>
      <c r="C65" s="14" t="s">
        <v>23</v>
      </c>
      <c r="D65" s="14" t="s">
        <v>83</v>
      </c>
      <c r="E65" s="15" t="s">
        <v>20</v>
      </c>
      <c r="F65" s="16" t="s">
        <v>21</v>
      </c>
      <c r="G65" s="25">
        <v>44593</v>
      </c>
      <c r="H65" s="25">
        <v>44743</v>
      </c>
      <c r="I65" s="18">
        <v>70000</v>
      </c>
      <c r="J65" s="19">
        <f t="shared" si="9"/>
        <v>2009</v>
      </c>
      <c r="K65" s="20">
        <f t="shared" si="10"/>
        <v>2128</v>
      </c>
      <c r="L65" s="21">
        <v>5368.48</v>
      </c>
      <c r="M65" s="19">
        <f t="shared" si="11"/>
        <v>9505.48</v>
      </c>
      <c r="N65" s="19">
        <f t="shared" si="3"/>
        <v>60494.520000000004</v>
      </c>
    </row>
    <row r="66" spans="1:14" s="22" customFormat="1" ht="45" customHeight="1">
      <c r="A66" s="12">
        <v>53</v>
      </c>
      <c r="B66" s="13" t="s">
        <v>94</v>
      </c>
      <c r="C66" s="14" t="s">
        <v>23</v>
      </c>
      <c r="D66" s="14" t="s">
        <v>83</v>
      </c>
      <c r="E66" s="15" t="s">
        <v>20</v>
      </c>
      <c r="F66" s="16" t="s">
        <v>21</v>
      </c>
      <c r="G66" s="25">
        <v>44593</v>
      </c>
      <c r="H66" s="25">
        <v>44743</v>
      </c>
      <c r="I66" s="18">
        <v>70000</v>
      </c>
      <c r="J66" s="19">
        <f t="shared" si="9"/>
        <v>2009</v>
      </c>
      <c r="K66" s="20">
        <f t="shared" si="10"/>
        <v>2128</v>
      </c>
      <c r="L66" s="21">
        <v>5368.48</v>
      </c>
      <c r="M66" s="19">
        <f t="shared" si="11"/>
        <v>9505.48</v>
      </c>
      <c r="N66" s="19">
        <f t="shared" si="3"/>
        <v>60494.520000000004</v>
      </c>
    </row>
    <row r="67" spans="1:14" s="22" customFormat="1" ht="45" customHeight="1">
      <c r="A67" s="12">
        <v>54</v>
      </c>
      <c r="B67" s="13" t="s">
        <v>95</v>
      </c>
      <c r="C67" s="14" t="s">
        <v>23</v>
      </c>
      <c r="D67" s="14" t="s">
        <v>83</v>
      </c>
      <c r="E67" s="15" t="s">
        <v>20</v>
      </c>
      <c r="F67" s="16" t="s">
        <v>25</v>
      </c>
      <c r="G67" s="25">
        <v>44593</v>
      </c>
      <c r="H67" s="25">
        <v>44743</v>
      </c>
      <c r="I67" s="18">
        <v>70000</v>
      </c>
      <c r="J67" s="19">
        <f t="shared" si="9"/>
        <v>2009</v>
      </c>
      <c r="K67" s="20">
        <f t="shared" si="10"/>
        <v>2128</v>
      </c>
      <c r="L67" s="21">
        <v>5368.48</v>
      </c>
      <c r="M67" s="19">
        <f t="shared" si="11"/>
        <v>9505.48</v>
      </c>
      <c r="N67" s="19">
        <f t="shared" si="3"/>
        <v>60494.520000000004</v>
      </c>
    </row>
    <row r="68" spans="1:14" s="22" customFormat="1" ht="45" customHeight="1">
      <c r="A68" s="12">
        <v>55</v>
      </c>
      <c r="B68" s="13" t="s">
        <v>96</v>
      </c>
      <c r="C68" s="14" t="s">
        <v>23</v>
      </c>
      <c r="D68" s="14" t="s">
        <v>83</v>
      </c>
      <c r="E68" s="15" t="s">
        <v>20</v>
      </c>
      <c r="F68" s="16" t="s">
        <v>21</v>
      </c>
      <c r="G68" s="25">
        <v>44593</v>
      </c>
      <c r="H68" s="25">
        <v>44743</v>
      </c>
      <c r="I68" s="18">
        <v>70000</v>
      </c>
      <c r="J68" s="19">
        <f t="shared" si="9"/>
        <v>2009</v>
      </c>
      <c r="K68" s="20">
        <f t="shared" si="10"/>
        <v>2128</v>
      </c>
      <c r="L68" s="21">
        <v>5368.48</v>
      </c>
      <c r="M68" s="19">
        <f t="shared" si="11"/>
        <v>9505.48</v>
      </c>
      <c r="N68" s="19">
        <f t="shared" si="3"/>
        <v>60494.520000000004</v>
      </c>
    </row>
    <row r="69" spans="1:14" s="22" customFormat="1" ht="45" customHeight="1">
      <c r="A69" s="12">
        <v>56</v>
      </c>
      <c r="B69" s="13" t="s">
        <v>97</v>
      </c>
      <c r="C69" s="14" t="s">
        <v>23</v>
      </c>
      <c r="D69" s="14" t="s">
        <v>83</v>
      </c>
      <c r="E69" s="15" t="s">
        <v>20</v>
      </c>
      <c r="F69" s="16" t="s">
        <v>25</v>
      </c>
      <c r="G69" s="25">
        <v>44593</v>
      </c>
      <c r="H69" s="25">
        <v>44743</v>
      </c>
      <c r="I69" s="18">
        <v>70000</v>
      </c>
      <c r="J69" s="19">
        <f t="shared" si="9"/>
        <v>2009</v>
      </c>
      <c r="K69" s="20">
        <f t="shared" si="10"/>
        <v>2128</v>
      </c>
      <c r="L69" s="21">
        <v>5368.48</v>
      </c>
      <c r="M69" s="19">
        <f t="shared" si="11"/>
        <v>9505.48</v>
      </c>
      <c r="N69" s="19">
        <f t="shared" si="3"/>
        <v>60494.520000000004</v>
      </c>
    </row>
    <row r="70" spans="1:14" s="22" customFormat="1" ht="45" customHeight="1">
      <c r="A70" s="12">
        <v>57</v>
      </c>
      <c r="B70" s="13" t="s">
        <v>98</v>
      </c>
      <c r="C70" s="14" t="s">
        <v>23</v>
      </c>
      <c r="D70" s="14" t="s">
        <v>83</v>
      </c>
      <c r="E70" s="15" t="s">
        <v>20</v>
      </c>
      <c r="F70" s="16" t="s">
        <v>21</v>
      </c>
      <c r="G70" s="25">
        <v>44593</v>
      </c>
      <c r="H70" s="25">
        <v>44743</v>
      </c>
      <c r="I70" s="18">
        <v>70000</v>
      </c>
      <c r="J70" s="19">
        <f t="shared" si="9"/>
        <v>2009</v>
      </c>
      <c r="K70" s="20">
        <f t="shared" si="10"/>
        <v>2128</v>
      </c>
      <c r="L70" s="21">
        <v>5368.48</v>
      </c>
      <c r="M70" s="19">
        <f t="shared" si="11"/>
        <v>9505.48</v>
      </c>
      <c r="N70" s="19">
        <f t="shared" si="3"/>
        <v>60494.520000000004</v>
      </c>
    </row>
    <row r="71" spans="1:14" s="22" customFormat="1" ht="45" customHeight="1">
      <c r="A71" s="12">
        <v>58</v>
      </c>
      <c r="B71" s="13" t="s">
        <v>99</v>
      </c>
      <c r="C71" s="14" t="s">
        <v>23</v>
      </c>
      <c r="D71" s="14" t="s">
        <v>83</v>
      </c>
      <c r="E71" s="15" t="s">
        <v>20</v>
      </c>
      <c r="F71" s="16" t="s">
        <v>25</v>
      </c>
      <c r="G71" s="25">
        <v>44593</v>
      </c>
      <c r="H71" s="25">
        <v>44743</v>
      </c>
      <c r="I71" s="18">
        <v>70000</v>
      </c>
      <c r="J71" s="19">
        <f t="shared" si="9"/>
        <v>2009</v>
      </c>
      <c r="K71" s="20">
        <f t="shared" si="10"/>
        <v>2128</v>
      </c>
      <c r="L71" s="21">
        <v>5368.48</v>
      </c>
      <c r="M71" s="19">
        <f t="shared" si="11"/>
        <v>9505.48</v>
      </c>
      <c r="N71" s="19">
        <f t="shared" si="3"/>
        <v>60494.520000000004</v>
      </c>
    </row>
    <row r="72" spans="1:14" s="22" customFormat="1" ht="45" customHeight="1">
      <c r="A72" s="12">
        <v>59</v>
      </c>
      <c r="B72" s="13" t="s">
        <v>100</v>
      </c>
      <c r="C72" s="14" t="s">
        <v>23</v>
      </c>
      <c r="D72" s="14" t="s">
        <v>83</v>
      </c>
      <c r="E72" s="15" t="s">
        <v>20</v>
      </c>
      <c r="F72" s="16" t="s">
        <v>21</v>
      </c>
      <c r="G72" s="25">
        <v>44593</v>
      </c>
      <c r="H72" s="25">
        <v>44743</v>
      </c>
      <c r="I72" s="18">
        <v>70000</v>
      </c>
      <c r="J72" s="19">
        <f t="shared" si="9"/>
        <v>2009</v>
      </c>
      <c r="K72" s="20">
        <f t="shared" si="10"/>
        <v>2128</v>
      </c>
      <c r="L72" s="21">
        <v>5368.48</v>
      </c>
      <c r="M72" s="19">
        <f t="shared" si="11"/>
        <v>9505.48</v>
      </c>
      <c r="N72" s="19">
        <f t="shared" si="3"/>
        <v>60494.520000000004</v>
      </c>
    </row>
    <row r="73" spans="1:14" s="22" customFormat="1" ht="45" customHeight="1">
      <c r="A73" s="12">
        <v>60</v>
      </c>
      <c r="B73" s="13" t="s">
        <v>101</v>
      </c>
      <c r="C73" s="14" t="s">
        <v>23</v>
      </c>
      <c r="D73" s="14" t="s">
        <v>83</v>
      </c>
      <c r="E73" s="15" t="s">
        <v>20</v>
      </c>
      <c r="F73" s="16" t="s">
        <v>21</v>
      </c>
      <c r="G73" s="25">
        <v>44593</v>
      </c>
      <c r="H73" s="25">
        <v>44743</v>
      </c>
      <c r="I73" s="18">
        <v>70000</v>
      </c>
      <c r="J73" s="19">
        <f t="shared" si="9"/>
        <v>2009</v>
      </c>
      <c r="K73" s="20">
        <f t="shared" si="10"/>
        <v>2128</v>
      </c>
      <c r="L73" s="21">
        <v>5368.48</v>
      </c>
      <c r="M73" s="19">
        <f t="shared" si="11"/>
        <v>9505.48</v>
      </c>
      <c r="N73" s="19">
        <f t="shared" si="3"/>
        <v>60494.520000000004</v>
      </c>
    </row>
    <row r="74" spans="1:14" s="22" customFormat="1" ht="45" customHeight="1">
      <c r="A74" s="12">
        <v>61</v>
      </c>
      <c r="B74" s="13" t="s">
        <v>102</v>
      </c>
      <c r="C74" s="14" t="s">
        <v>23</v>
      </c>
      <c r="D74" s="14" t="s">
        <v>83</v>
      </c>
      <c r="E74" s="15" t="s">
        <v>20</v>
      </c>
      <c r="F74" s="16" t="s">
        <v>21</v>
      </c>
      <c r="G74" s="25">
        <v>44593</v>
      </c>
      <c r="H74" s="25">
        <v>44743</v>
      </c>
      <c r="I74" s="18">
        <v>70000</v>
      </c>
      <c r="J74" s="19">
        <f t="shared" si="9"/>
        <v>2009</v>
      </c>
      <c r="K74" s="20">
        <f t="shared" si="10"/>
        <v>2128</v>
      </c>
      <c r="L74" s="21">
        <v>5368.48</v>
      </c>
      <c r="M74" s="19">
        <f t="shared" si="11"/>
        <v>9505.48</v>
      </c>
      <c r="N74" s="19">
        <f t="shared" si="3"/>
        <v>60494.520000000004</v>
      </c>
    </row>
    <row r="75" spans="1:14" s="22" customFormat="1" ht="45" customHeight="1">
      <c r="A75" s="12">
        <v>62</v>
      </c>
      <c r="B75" s="13" t="s">
        <v>103</v>
      </c>
      <c r="C75" s="14" t="s">
        <v>23</v>
      </c>
      <c r="D75" s="14" t="s">
        <v>83</v>
      </c>
      <c r="E75" s="15" t="s">
        <v>20</v>
      </c>
      <c r="F75" s="16" t="s">
        <v>21</v>
      </c>
      <c r="G75" s="25">
        <v>44593</v>
      </c>
      <c r="H75" s="25">
        <v>44743</v>
      </c>
      <c r="I75" s="18">
        <v>70000</v>
      </c>
      <c r="J75" s="19">
        <f t="shared" si="9"/>
        <v>2009</v>
      </c>
      <c r="K75" s="20">
        <f t="shared" si="10"/>
        <v>2128</v>
      </c>
      <c r="L75" s="21">
        <v>5368.48</v>
      </c>
      <c r="M75" s="19">
        <f t="shared" si="11"/>
        <v>9505.48</v>
      </c>
      <c r="N75" s="19">
        <f t="shared" si="3"/>
        <v>60494.520000000004</v>
      </c>
    </row>
    <row r="76" spans="1:14" s="22" customFormat="1" ht="45" customHeight="1">
      <c r="A76" s="12">
        <v>63</v>
      </c>
      <c r="B76" s="13" t="s">
        <v>104</v>
      </c>
      <c r="C76" s="14" t="s">
        <v>23</v>
      </c>
      <c r="D76" s="14" t="s">
        <v>83</v>
      </c>
      <c r="E76" s="15" t="s">
        <v>20</v>
      </c>
      <c r="F76" s="16" t="s">
        <v>21</v>
      </c>
      <c r="G76" s="25">
        <v>44593</v>
      </c>
      <c r="H76" s="25">
        <v>44743</v>
      </c>
      <c r="I76" s="18">
        <v>70000</v>
      </c>
      <c r="J76" s="19">
        <f t="shared" si="9"/>
        <v>2009</v>
      </c>
      <c r="K76" s="20">
        <f t="shared" si="10"/>
        <v>2128</v>
      </c>
      <c r="L76" s="21">
        <v>5368.48</v>
      </c>
      <c r="M76" s="19">
        <f t="shared" si="11"/>
        <v>9505.48</v>
      </c>
      <c r="N76" s="19">
        <f t="shared" si="3"/>
        <v>60494.520000000004</v>
      </c>
    </row>
    <row r="77" spans="1:14" s="22" customFormat="1" ht="45" customHeight="1">
      <c r="A77" s="12">
        <v>64</v>
      </c>
      <c r="B77" s="13" t="s">
        <v>105</v>
      </c>
      <c r="C77" s="14" t="s">
        <v>23</v>
      </c>
      <c r="D77" s="14" t="s">
        <v>83</v>
      </c>
      <c r="E77" s="15" t="s">
        <v>20</v>
      </c>
      <c r="F77" s="16" t="s">
        <v>25</v>
      </c>
      <c r="G77" s="25">
        <v>44593</v>
      </c>
      <c r="H77" s="25">
        <v>44743</v>
      </c>
      <c r="I77" s="18">
        <v>70000</v>
      </c>
      <c r="J77" s="19">
        <f t="shared" si="9"/>
        <v>2009</v>
      </c>
      <c r="K77" s="20">
        <f t="shared" si="10"/>
        <v>2128</v>
      </c>
      <c r="L77" s="21">
        <v>5368.48</v>
      </c>
      <c r="M77" s="19">
        <f t="shared" si="11"/>
        <v>9505.48</v>
      </c>
      <c r="N77" s="19">
        <f t="shared" si="3"/>
        <v>60494.520000000004</v>
      </c>
    </row>
    <row r="78" spans="1:14" s="22" customFormat="1" ht="45" customHeight="1">
      <c r="A78" s="12">
        <v>65</v>
      </c>
      <c r="B78" s="13" t="s">
        <v>106</v>
      </c>
      <c r="C78" s="14" t="s">
        <v>23</v>
      </c>
      <c r="D78" s="14" t="s">
        <v>83</v>
      </c>
      <c r="E78" s="15" t="s">
        <v>20</v>
      </c>
      <c r="F78" s="16" t="s">
        <v>21</v>
      </c>
      <c r="G78" s="25">
        <v>44593</v>
      </c>
      <c r="H78" s="25">
        <v>44743</v>
      </c>
      <c r="I78" s="18">
        <v>70000</v>
      </c>
      <c r="J78" s="19">
        <f t="shared" si="9"/>
        <v>2009</v>
      </c>
      <c r="K78" s="20">
        <f t="shared" si="10"/>
        <v>2128</v>
      </c>
      <c r="L78" s="21">
        <v>5368.48</v>
      </c>
      <c r="M78" s="19">
        <f t="shared" si="11"/>
        <v>9505.48</v>
      </c>
      <c r="N78" s="19">
        <f t="shared" si="3"/>
        <v>60494.520000000004</v>
      </c>
    </row>
    <row r="79" spans="1:14" s="22" customFormat="1" ht="45" customHeight="1">
      <c r="A79" s="12">
        <v>66</v>
      </c>
      <c r="B79" s="13" t="s">
        <v>107</v>
      </c>
      <c r="C79" s="14" t="s">
        <v>23</v>
      </c>
      <c r="D79" s="14" t="s">
        <v>83</v>
      </c>
      <c r="E79" s="15" t="s">
        <v>20</v>
      </c>
      <c r="F79" s="16" t="s">
        <v>25</v>
      </c>
      <c r="G79" s="25">
        <v>44593</v>
      </c>
      <c r="H79" s="25">
        <v>44743</v>
      </c>
      <c r="I79" s="18">
        <v>70000</v>
      </c>
      <c r="J79" s="19">
        <f t="shared" si="9"/>
        <v>2009</v>
      </c>
      <c r="K79" s="20">
        <f t="shared" si="10"/>
        <v>2128</v>
      </c>
      <c r="L79" s="21">
        <v>5368.48</v>
      </c>
      <c r="M79" s="19">
        <f t="shared" si="11"/>
        <v>9505.48</v>
      </c>
      <c r="N79" s="19">
        <f t="shared" si="3"/>
        <v>60494.520000000004</v>
      </c>
    </row>
    <row r="80" spans="1:14" s="22" customFormat="1" ht="45" customHeight="1">
      <c r="A80" s="12">
        <v>67</v>
      </c>
      <c r="B80" s="13" t="s">
        <v>108</v>
      </c>
      <c r="C80" s="14" t="s">
        <v>23</v>
      </c>
      <c r="D80" s="14" t="s">
        <v>83</v>
      </c>
      <c r="E80" s="15" t="s">
        <v>20</v>
      </c>
      <c r="F80" s="16" t="s">
        <v>21</v>
      </c>
      <c r="G80" s="25">
        <v>44593</v>
      </c>
      <c r="H80" s="25">
        <v>44743</v>
      </c>
      <c r="I80" s="18">
        <v>70000</v>
      </c>
      <c r="J80" s="19">
        <f t="shared" si="9"/>
        <v>2009</v>
      </c>
      <c r="K80" s="20">
        <f t="shared" si="10"/>
        <v>2128</v>
      </c>
      <c r="L80" s="21">
        <v>5368.48</v>
      </c>
      <c r="M80" s="19">
        <f t="shared" si="11"/>
        <v>9505.48</v>
      </c>
      <c r="N80" s="19">
        <f t="shared" si="3"/>
        <v>60494.520000000004</v>
      </c>
    </row>
    <row r="81" spans="1:14" s="22" customFormat="1" ht="45" customHeight="1">
      <c r="A81" s="12">
        <v>68</v>
      </c>
      <c r="B81" s="13" t="s">
        <v>109</v>
      </c>
      <c r="C81" s="14" t="s">
        <v>23</v>
      </c>
      <c r="D81" s="14" t="s">
        <v>83</v>
      </c>
      <c r="E81" s="15" t="s">
        <v>20</v>
      </c>
      <c r="F81" s="16" t="s">
        <v>21</v>
      </c>
      <c r="G81" s="25">
        <v>44593</v>
      </c>
      <c r="H81" s="25">
        <v>44743</v>
      </c>
      <c r="I81" s="18">
        <v>70000</v>
      </c>
      <c r="J81" s="19">
        <f t="shared" si="9"/>
        <v>2009</v>
      </c>
      <c r="K81" s="20">
        <f t="shared" si="10"/>
        <v>2128</v>
      </c>
      <c r="L81" s="21">
        <v>5368.48</v>
      </c>
      <c r="M81" s="19">
        <f t="shared" si="11"/>
        <v>9505.48</v>
      </c>
      <c r="N81" s="19">
        <f t="shared" si="3"/>
        <v>60494.520000000004</v>
      </c>
    </row>
    <row r="82" spans="1:14" s="22" customFormat="1" ht="45" customHeight="1">
      <c r="A82" s="12">
        <v>69</v>
      </c>
      <c r="B82" s="13" t="s">
        <v>110</v>
      </c>
      <c r="C82" s="14" t="s">
        <v>23</v>
      </c>
      <c r="D82" s="14" t="s">
        <v>83</v>
      </c>
      <c r="E82" s="15" t="s">
        <v>20</v>
      </c>
      <c r="F82" s="16" t="s">
        <v>21</v>
      </c>
      <c r="G82" s="25">
        <v>44593</v>
      </c>
      <c r="H82" s="25">
        <v>44743</v>
      </c>
      <c r="I82" s="18">
        <v>70000</v>
      </c>
      <c r="J82" s="19">
        <f t="shared" si="9"/>
        <v>2009</v>
      </c>
      <c r="K82" s="20">
        <f t="shared" si="10"/>
        <v>2128</v>
      </c>
      <c r="L82" s="21">
        <v>5368.48</v>
      </c>
      <c r="M82" s="19">
        <f t="shared" si="11"/>
        <v>9505.48</v>
      </c>
      <c r="N82" s="19">
        <f t="shared" si="3"/>
        <v>60494.520000000004</v>
      </c>
    </row>
    <row r="83" spans="1:14" s="22" customFormat="1" ht="45" customHeight="1">
      <c r="A83" s="12">
        <v>70</v>
      </c>
      <c r="B83" s="13" t="s">
        <v>111</v>
      </c>
      <c r="C83" s="14" t="s">
        <v>23</v>
      </c>
      <c r="D83" s="14" t="s">
        <v>83</v>
      </c>
      <c r="E83" s="15" t="s">
        <v>20</v>
      </c>
      <c r="F83" s="16" t="s">
        <v>21</v>
      </c>
      <c r="G83" s="25">
        <v>44593</v>
      </c>
      <c r="H83" s="25">
        <v>44743</v>
      </c>
      <c r="I83" s="18">
        <v>70000</v>
      </c>
      <c r="J83" s="19">
        <f t="shared" si="9"/>
        <v>2009</v>
      </c>
      <c r="K83" s="20">
        <f t="shared" si="10"/>
        <v>2128</v>
      </c>
      <c r="L83" s="21">
        <v>5368.48</v>
      </c>
      <c r="M83" s="19">
        <f t="shared" si="11"/>
        <v>9505.48</v>
      </c>
      <c r="N83" s="19">
        <f t="shared" si="3"/>
        <v>60494.520000000004</v>
      </c>
    </row>
    <row r="84" spans="1:14" s="22" customFormat="1" ht="45" customHeight="1" thickBot="1">
      <c r="A84" s="12">
        <v>71</v>
      </c>
      <c r="B84" s="13" t="s">
        <v>112</v>
      </c>
      <c r="C84" s="14" t="s">
        <v>23</v>
      </c>
      <c r="D84" s="14" t="s">
        <v>39</v>
      </c>
      <c r="E84" s="15" t="s">
        <v>20</v>
      </c>
      <c r="F84" s="16" t="s">
        <v>21</v>
      </c>
      <c r="G84" s="25">
        <v>44593</v>
      </c>
      <c r="H84" s="25">
        <v>44743</v>
      </c>
      <c r="I84" s="18">
        <v>70000</v>
      </c>
      <c r="J84" s="19">
        <f t="shared" si="9"/>
        <v>2009</v>
      </c>
      <c r="K84" s="20">
        <f t="shared" si="10"/>
        <v>2128</v>
      </c>
      <c r="L84" s="21">
        <v>5368.48</v>
      </c>
      <c r="M84" s="19">
        <f t="shared" si="11"/>
        <v>9505.48</v>
      </c>
      <c r="N84" s="19">
        <f t="shared" si="3"/>
        <v>60494.520000000004</v>
      </c>
    </row>
    <row r="85" spans="1:14" s="22" customFormat="1" ht="45" customHeight="1" thickBot="1">
      <c r="A85" s="12">
        <v>72</v>
      </c>
      <c r="B85" s="46" t="s">
        <v>113</v>
      </c>
      <c r="C85" s="14" t="s">
        <v>23</v>
      </c>
      <c r="D85" s="14" t="s">
        <v>39</v>
      </c>
      <c r="E85" s="15" t="s">
        <v>20</v>
      </c>
      <c r="F85" s="16" t="s">
        <v>21</v>
      </c>
      <c r="G85" s="25">
        <v>44652</v>
      </c>
      <c r="H85" s="25">
        <v>44805</v>
      </c>
      <c r="I85" s="18">
        <v>65000</v>
      </c>
      <c r="J85" s="19">
        <f t="shared" si="9"/>
        <v>1865.5</v>
      </c>
      <c r="K85" s="24">
        <f t="shared" si="10"/>
        <v>1976</v>
      </c>
      <c r="L85" s="19">
        <v>4427.58</v>
      </c>
      <c r="M85" s="19">
        <v>8294.08</v>
      </c>
      <c r="N85" s="19">
        <f t="shared" si="3"/>
        <v>56705.919999999998</v>
      </c>
    </row>
    <row r="86" spans="1:14" s="22" customFormat="1" ht="45" customHeight="1">
      <c r="A86" s="12">
        <v>73</v>
      </c>
      <c r="B86" s="13" t="s">
        <v>114</v>
      </c>
      <c r="C86" s="14" t="s">
        <v>23</v>
      </c>
      <c r="D86" s="14" t="s">
        <v>39</v>
      </c>
      <c r="E86" s="15" t="s">
        <v>20</v>
      </c>
      <c r="F86" s="16" t="s">
        <v>21</v>
      </c>
      <c r="G86" s="25">
        <v>44593</v>
      </c>
      <c r="H86" s="25">
        <v>44743</v>
      </c>
      <c r="I86" s="18">
        <v>90000</v>
      </c>
      <c r="J86" s="19">
        <f t="shared" si="9"/>
        <v>2583</v>
      </c>
      <c r="K86" s="20">
        <f t="shared" si="10"/>
        <v>2736</v>
      </c>
      <c r="L86" s="21">
        <v>9753.1200000000008</v>
      </c>
      <c r="M86" s="19">
        <f t="shared" si="11"/>
        <v>15072.12</v>
      </c>
      <c r="N86" s="19">
        <f t="shared" si="3"/>
        <v>74927.88</v>
      </c>
    </row>
    <row r="87" spans="1:14" s="22" customFormat="1" ht="45" customHeight="1">
      <c r="A87" s="12">
        <v>74</v>
      </c>
      <c r="B87" s="13" t="s">
        <v>115</v>
      </c>
      <c r="C87" s="14" t="s">
        <v>23</v>
      </c>
      <c r="D87" s="14" t="s">
        <v>39</v>
      </c>
      <c r="E87" s="15" t="s">
        <v>20</v>
      </c>
      <c r="F87" s="16" t="s">
        <v>21</v>
      </c>
      <c r="G87" s="25">
        <v>44593</v>
      </c>
      <c r="H87" s="25">
        <v>44743</v>
      </c>
      <c r="I87" s="18">
        <v>70000</v>
      </c>
      <c r="J87" s="19">
        <f t="shared" si="9"/>
        <v>2009</v>
      </c>
      <c r="K87" s="20">
        <f t="shared" si="10"/>
        <v>2128</v>
      </c>
      <c r="L87" s="21">
        <v>5368.48</v>
      </c>
      <c r="M87" s="19">
        <f t="shared" si="11"/>
        <v>9505.48</v>
      </c>
      <c r="N87" s="19">
        <f t="shared" si="3"/>
        <v>60494.520000000004</v>
      </c>
    </row>
    <row r="88" spans="1:14" s="22" customFormat="1" ht="45" customHeight="1">
      <c r="A88" s="12">
        <v>75</v>
      </c>
      <c r="B88" s="13" t="s">
        <v>116</v>
      </c>
      <c r="C88" s="14" t="s">
        <v>23</v>
      </c>
      <c r="D88" s="14" t="s">
        <v>39</v>
      </c>
      <c r="E88" s="15" t="s">
        <v>20</v>
      </c>
      <c r="F88" s="16" t="s">
        <v>21</v>
      </c>
      <c r="G88" s="25">
        <v>44593</v>
      </c>
      <c r="H88" s="25">
        <v>44743</v>
      </c>
      <c r="I88" s="18">
        <v>70000</v>
      </c>
      <c r="J88" s="19">
        <f t="shared" ref="J88" si="12">+I88*2.87%</f>
        <v>2009</v>
      </c>
      <c r="K88" s="20">
        <f t="shared" ref="K88" si="13">+I88*3.04%</f>
        <v>2128</v>
      </c>
      <c r="L88" s="21">
        <v>5368.48</v>
      </c>
      <c r="M88" s="19">
        <f t="shared" ref="M88" si="14">SUM(J88:L88)</f>
        <v>9505.48</v>
      </c>
      <c r="N88" s="19">
        <f t="shared" si="3"/>
        <v>60494.520000000004</v>
      </c>
    </row>
    <row r="89" spans="1:14" s="22" customFormat="1" ht="45" customHeight="1">
      <c r="A89" s="12">
        <v>76</v>
      </c>
      <c r="B89" s="13" t="s">
        <v>117</v>
      </c>
      <c r="C89" s="14" t="s">
        <v>23</v>
      </c>
      <c r="D89" s="14" t="s">
        <v>118</v>
      </c>
      <c r="E89" s="15" t="s">
        <v>20</v>
      </c>
      <c r="F89" s="16" t="s">
        <v>21</v>
      </c>
      <c r="G89" s="25">
        <v>44593</v>
      </c>
      <c r="H89" s="25">
        <v>44743</v>
      </c>
      <c r="I89" s="18">
        <v>45000</v>
      </c>
      <c r="J89" s="19">
        <f t="shared" si="9"/>
        <v>1291.5</v>
      </c>
      <c r="K89" s="20">
        <f t="shared" si="10"/>
        <v>1368</v>
      </c>
      <c r="L89" s="21">
        <v>1148.33</v>
      </c>
      <c r="M89" s="19">
        <f t="shared" si="11"/>
        <v>3807.83</v>
      </c>
      <c r="N89" s="19">
        <f t="shared" si="3"/>
        <v>41192.17</v>
      </c>
    </row>
    <row r="90" spans="1:14" s="22" customFormat="1" ht="45" customHeight="1">
      <c r="A90" s="12">
        <v>77</v>
      </c>
      <c r="B90" s="13" t="s">
        <v>119</v>
      </c>
      <c r="C90" s="14" t="s">
        <v>23</v>
      </c>
      <c r="D90" s="14" t="s">
        <v>39</v>
      </c>
      <c r="E90" s="15" t="s">
        <v>20</v>
      </c>
      <c r="F90" s="16" t="s">
        <v>21</v>
      </c>
      <c r="G90" s="25">
        <v>44593</v>
      </c>
      <c r="H90" s="25">
        <v>44743</v>
      </c>
      <c r="I90" s="18">
        <v>60000</v>
      </c>
      <c r="J90" s="19">
        <f t="shared" si="9"/>
        <v>1722</v>
      </c>
      <c r="K90" s="20">
        <f t="shared" si="10"/>
        <v>1824</v>
      </c>
      <c r="L90" s="21">
        <v>3486.68</v>
      </c>
      <c r="M90" s="19">
        <f t="shared" si="11"/>
        <v>7032.68</v>
      </c>
      <c r="N90" s="19">
        <f t="shared" si="3"/>
        <v>52967.32</v>
      </c>
    </row>
    <row r="91" spans="1:14" s="22" customFormat="1" ht="45" customHeight="1">
      <c r="A91" s="12">
        <v>78</v>
      </c>
      <c r="B91" s="13" t="s">
        <v>120</v>
      </c>
      <c r="C91" s="14" t="s">
        <v>23</v>
      </c>
      <c r="D91" s="14" t="s">
        <v>39</v>
      </c>
      <c r="E91" s="15" t="s">
        <v>20</v>
      </c>
      <c r="F91" s="16" t="s">
        <v>21</v>
      </c>
      <c r="G91" s="25">
        <v>44593</v>
      </c>
      <c r="H91" s="25">
        <v>44743</v>
      </c>
      <c r="I91" s="18">
        <v>60000</v>
      </c>
      <c r="J91" s="19">
        <f t="shared" si="9"/>
        <v>1722</v>
      </c>
      <c r="K91" s="20">
        <f t="shared" si="10"/>
        <v>1824</v>
      </c>
      <c r="L91" s="21">
        <v>3486.68</v>
      </c>
      <c r="M91" s="19">
        <f t="shared" si="11"/>
        <v>7032.68</v>
      </c>
      <c r="N91" s="19">
        <f t="shared" si="3"/>
        <v>52967.32</v>
      </c>
    </row>
    <row r="92" spans="1:14" s="22" customFormat="1" ht="45" customHeight="1">
      <c r="A92" s="12">
        <v>79</v>
      </c>
      <c r="B92" s="13" t="s">
        <v>121</v>
      </c>
      <c r="C92" s="14" t="s">
        <v>23</v>
      </c>
      <c r="D92" s="14" t="s">
        <v>122</v>
      </c>
      <c r="E92" s="15" t="s">
        <v>20</v>
      </c>
      <c r="F92" s="16" t="s">
        <v>21</v>
      </c>
      <c r="G92" s="25">
        <v>44621</v>
      </c>
      <c r="H92" s="25">
        <v>44774</v>
      </c>
      <c r="I92" s="18">
        <v>40000</v>
      </c>
      <c r="J92" s="19">
        <f t="shared" si="9"/>
        <v>1148</v>
      </c>
      <c r="K92" s="20">
        <f t="shared" si="10"/>
        <v>1216</v>
      </c>
      <c r="L92" s="21">
        <v>442.65</v>
      </c>
      <c r="M92" s="19">
        <f t="shared" si="11"/>
        <v>2806.65</v>
      </c>
      <c r="N92" s="19">
        <f t="shared" si="3"/>
        <v>37193.35</v>
      </c>
    </row>
    <row r="93" spans="1:14" s="22" customFormat="1" ht="45" customHeight="1">
      <c r="A93" s="12">
        <v>80</v>
      </c>
      <c r="B93" s="47" t="s">
        <v>123</v>
      </c>
      <c r="C93" s="14" t="s">
        <v>124</v>
      </c>
      <c r="D93" s="14" t="s">
        <v>125</v>
      </c>
      <c r="E93" s="15" t="s">
        <v>20</v>
      </c>
      <c r="F93" s="16" t="s">
        <v>21</v>
      </c>
      <c r="G93" s="23">
        <v>44605</v>
      </c>
      <c r="H93" s="23">
        <v>44786</v>
      </c>
      <c r="I93" s="18">
        <v>130000</v>
      </c>
      <c r="J93" s="19">
        <f t="shared" si="0"/>
        <v>3731</v>
      </c>
      <c r="K93" s="20">
        <f t="shared" si="8"/>
        <v>3952</v>
      </c>
      <c r="L93" s="21">
        <v>19162.12</v>
      </c>
      <c r="M93" s="19">
        <f t="shared" si="2"/>
        <v>26845.119999999999</v>
      </c>
      <c r="N93" s="19">
        <f t="shared" si="3"/>
        <v>103154.88</v>
      </c>
    </row>
    <row r="94" spans="1:14" s="22" customFormat="1" ht="45" customHeight="1">
      <c r="A94" s="48">
        <v>81</v>
      </c>
      <c r="B94" s="49" t="s">
        <v>126</v>
      </c>
      <c r="C94" s="50" t="s">
        <v>124</v>
      </c>
      <c r="D94" s="14" t="s">
        <v>127</v>
      </c>
      <c r="E94" s="15" t="s">
        <v>20</v>
      </c>
      <c r="F94" s="16" t="s">
        <v>21</v>
      </c>
      <c r="G94" s="23">
        <v>44593</v>
      </c>
      <c r="H94" s="23">
        <v>44743</v>
      </c>
      <c r="I94" s="18">
        <v>100000</v>
      </c>
      <c r="J94" s="19">
        <f t="shared" si="0"/>
        <v>2870</v>
      </c>
      <c r="K94" s="24">
        <f t="shared" si="8"/>
        <v>3040</v>
      </c>
      <c r="L94" s="19">
        <v>12105.37</v>
      </c>
      <c r="M94" s="19">
        <v>18040.37</v>
      </c>
      <c r="N94" s="19">
        <f t="shared" si="3"/>
        <v>81959.63</v>
      </c>
    </row>
    <row r="95" spans="1:14" s="22" customFormat="1" ht="45" customHeight="1">
      <c r="A95" s="12">
        <v>82</v>
      </c>
      <c r="B95" s="27" t="s">
        <v>128</v>
      </c>
      <c r="C95" s="14" t="s">
        <v>124</v>
      </c>
      <c r="D95" s="14" t="s">
        <v>129</v>
      </c>
      <c r="E95" s="15" t="s">
        <v>20</v>
      </c>
      <c r="F95" s="16" t="s">
        <v>21</v>
      </c>
      <c r="G95" s="23">
        <v>44501</v>
      </c>
      <c r="H95" s="23">
        <v>44682</v>
      </c>
      <c r="I95" s="18">
        <v>130000</v>
      </c>
      <c r="J95" s="19">
        <f t="shared" si="0"/>
        <v>3731</v>
      </c>
      <c r="K95" s="20">
        <f t="shared" si="8"/>
        <v>3952</v>
      </c>
      <c r="L95" s="21">
        <v>19162.12</v>
      </c>
      <c r="M95" s="19">
        <f t="shared" si="2"/>
        <v>26845.119999999999</v>
      </c>
      <c r="N95" s="19">
        <f t="shared" si="3"/>
        <v>103154.88</v>
      </c>
    </row>
    <row r="96" spans="1:14" s="22" customFormat="1" ht="45" customHeight="1">
      <c r="A96" s="12">
        <v>83</v>
      </c>
      <c r="B96" s="13" t="s">
        <v>130</v>
      </c>
      <c r="C96" s="14" t="s">
        <v>124</v>
      </c>
      <c r="D96" s="14" t="s">
        <v>131</v>
      </c>
      <c r="E96" s="15" t="s">
        <v>20</v>
      </c>
      <c r="F96" s="16" t="s">
        <v>21</v>
      </c>
      <c r="G96" s="23">
        <v>44609</v>
      </c>
      <c r="H96" s="23">
        <v>44790</v>
      </c>
      <c r="I96" s="18">
        <v>110000</v>
      </c>
      <c r="J96" s="19">
        <f t="shared" ref="J96:J136" si="15">+I96*2.87%</f>
        <v>3157</v>
      </c>
      <c r="K96" s="20">
        <f t="shared" si="8"/>
        <v>3344</v>
      </c>
      <c r="L96" s="21">
        <v>14457.62</v>
      </c>
      <c r="M96" s="19">
        <f t="shared" si="2"/>
        <v>20958.620000000003</v>
      </c>
      <c r="N96" s="19">
        <f t="shared" si="3"/>
        <v>89041.38</v>
      </c>
    </row>
    <row r="97" spans="1:14" s="39" customFormat="1" ht="45" customHeight="1">
      <c r="A97" s="32">
        <v>84</v>
      </c>
      <c r="B97" s="40" t="s">
        <v>132</v>
      </c>
      <c r="C97" s="34" t="s">
        <v>124</v>
      </c>
      <c r="D97" s="34" t="s">
        <v>133</v>
      </c>
      <c r="E97" s="36" t="s">
        <v>20</v>
      </c>
      <c r="F97" s="37" t="s">
        <v>21</v>
      </c>
      <c r="G97" s="51">
        <v>44663</v>
      </c>
      <c r="H97" s="51">
        <v>44785</v>
      </c>
      <c r="I97" s="26">
        <v>35000</v>
      </c>
      <c r="J97" s="21">
        <f t="shared" si="15"/>
        <v>1004.5</v>
      </c>
      <c r="K97" s="20">
        <f t="shared" si="8"/>
        <v>1064</v>
      </c>
      <c r="L97" s="21">
        <v>0</v>
      </c>
      <c r="M97" s="21">
        <f t="shared" si="2"/>
        <v>2068.5</v>
      </c>
      <c r="N97" s="19">
        <f t="shared" si="3"/>
        <v>32931.5</v>
      </c>
    </row>
    <row r="98" spans="1:14" s="22" customFormat="1" ht="45" customHeight="1">
      <c r="A98" s="12">
        <v>85</v>
      </c>
      <c r="B98" s="13" t="s">
        <v>134</v>
      </c>
      <c r="C98" s="14" t="s">
        <v>124</v>
      </c>
      <c r="D98" s="14" t="s">
        <v>133</v>
      </c>
      <c r="E98" s="15" t="s">
        <v>20</v>
      </c>
      <c r="F98" s="16" t="s">
        <v>21</v>
      </c>
      <c r="G98" s="23">
        <v>44501</v>
      </c>
      <c r="H98" s="23">
        <v>44682</v>
      </c>
      <c r="I98" s="18">
        <v>45000</v>
      </c>
      <c r="J98" s="19">
        <f t="shared" si="15"/>
        <v>1291.5</v>
      </c>
      <c r="K98" s="20">
        <f t="shared" si="8"/>
        <v>1368</v>
      </c>
      <c r="L98" s="21">
        <v>1148.33</v>
      </c>
      <c r="M98" s="19">
        <f t="shared" si="2"/>
        <v>3807.83</v>
      </c>
      <c r="N98" s="19">
        <f t="shared" si="3"/>
        <v>41192.17</v>
      </c>
    </row>
    <row r="99" spans="1:14" s="22" customFormat="1" ht="45" customHeight="1">
      <c r="A99" s="12">
        <v>86</v>
      </c>
      <c r="B99" s="13" t="s">
        <v>135</v>
      </c>
      <c r="C99" s="14" t="s">
        <v>124</v>
      </c>
      <c r="D99" s="14" t="s">
        <v>133</v>
      </c>
      <c r="E99" s="15" t="s">
        <v>20</v>
      </c>
      <c r="F99" s="16" t="s">
        <v>21</v>
      </c>
      <c r="G99" s="23">
        <v>44501</v>
      </c>
      <c r="H99" s="23">
        <v>44682</v>
      </c>
      <c r="I99" s="24">
        <v>40000</v>
      </c>
      <c r="J99" s="19">
        <f t="shared" si="15"/>
        <v>1148</v>
      </c>
      <c r="K99" s="20">
        <f t="shared" si="8"/>
        <v>1216</v>
      </c>
      <c r="L99" s="21">
        <v>442.65</v>
      </c>
      <c r="M99" s="19">
        <f t="shared" si="2"/>
        <v>2806.65</v>
      </c>
      <c r="N99" s="19">
        <f t="shared" si="3"/>
        <v>37193.35</v>
      </c>
    </row>
    <row r="100" spans="1:14" s="22" customFormat="1" ht="45" customHeight="1">
      <c r="A100" s="12">
        <v>87</v>
      </c>
      <c r="B100" s="13" t="s">
        <v>136</v>
      </c>
      <c r="C100" s="14" t="s">
        <v>124</v>
      </c>
      <c r="D100" s="13" t="s">
        <v>133</v>
      </c>
      <c r="E100" s="15" t="s">
        <v>20</v>
      </c>
      <c r="F100" s="16" t="s">
        <v>21</v>
      </c>
      <c r="G100" s="23">
        <v>44481</v>
      </c>
      <c r="H100" s="23">
        <v>44693</v>
      </c>
      <c r="I100" s="24">
        <v>40000</v>
      </c>
      <c r="J100" s="19">
        <f t="shared" si="15"/>
        <v>1148</v>
      </c>
      <c r="K100" s="20">
        <f t="shared" si="8"/>
        <v>1216</v>
      </c>
      <c r="L100" s="21">
        <v>442.65</v>
      </c>
      <c r="M100" s="19">
        <f t="shared" si="2"/>
        <v>2806.65</v>
      </c>
      <c r="N100" s="19">
        <f t="shared" si="3"/>
        <v>37193.35</v>
      </c>
    </row>
    <row r="101" spans="1:14" s="22" customFormat="1" ht="45" customHeight="1">
      <c r="A101" s="12">
        <v>88</v>
      </c>
      <c r="B101" s="13" t="s">
        <v>137</v>
      </c>
      <c r="C101" s="14" t="s">
        <v>124</v>
      </c>
      <c r="D101" s="14" t="s">
        <v>133</v>
      </c>
      <c r="E101" s="15" t="s">
        <v>20</v>
      </c>
      <c r="F101" s="16" t="s">
        <v>21</v>
      </c>
      <c r="G101" s="23">
        <v>44593</v>
      </c>
      <c r="H101" s="23">
        <v>44774</v>
      </c>
      <c r="I101" s="24">
        <v>40000</v>
      </c>
      <c r="J101" s="19">
        <f t="shared" si="15"/>
        <v>1148</v>
      </c>
      <c r="K101" s="20">
        <f t="shared" si="8"/>
        <v>1216</v>
      </c>
      <c r="L101" s="21">
        <v>240.13</v>
      </c>
      <c r="M101" s="19">
        <f t="shared" si="2"/>
        <v>2604.13</v>
      </c>
      <c r="N101" s="19">
        <f t="shared" si="3"/>
        <v>37395.870000000003</v>
      </c>
    </row>
    <row r="102" spans="1:14" s="22" customFormat="1" ht="45" customHeight="1">
      <c r="A102" s="12">
        <v>89</v>
      </c>
      <c r="B102" s="13" t="s">
        <v>138</v>
      </c>
      <c r="C102" s="14" t="s">
        <v>124</v>
      </c>
      <c r="D102" s="14" t="s">
        <v>133</v>
      </c>
      <c r="E102" s="15" t="s">
        <v>20</v>
      </c>
      <c r="F102" s="16" t="s">
        <v>21</v>
      </c>
      <c r="G102" s="23">
        <v>44593</v>
      </c>
      <c r="H102" s="23">
        <v>44774</v>
      </c>
      <c r="I102" s="24">
        <v>40000</v>
      </c>
      <c r="J102" s="19">
        <f t="shared" si="15"/>
        <v>1148</v>
      </c>
      <c r="K102" s="20">
        <f t="shared" si="8"/>
        <v>1216</v>
      </c>
      <c r="L102" s="21">
        <v>442.65</v>
      </c>
      <c r="M102" s="19">
        <f t="shared" si="2"/>
        <v>2806.65</v>
      </c>
      <c r="N102" s="19">
        <f t="shared" si="3"/>
        <v>37193.35</v>
      </c>
    </row>
    <row r="103" spans="1:14" s="22" customFormat="1" ht="45" customHeight="1">
      <c r="A103" s="12">
        <v>90</v>
      </c>
      <c r="B103" s="13" t="s">
        <v>139</v>
      </c>
      <c r="C103" s="14" t="s">
        <v>124</v>
      </c>
      <c r="D103" s="14" t="s">
        <v>133</v>
      </c>
      <c r="E103" s="15" t="s">
        <v>20</v>
      </c>
      <c r="F103" s="16" t="s">
        <v>21</v>
      </c>
      <c r="G103" s="23">
        <v>44593</v>
      </c>
      <c r="H103" s="23">
        <v>44743</v>
      </c>
      <c r="I103" s="24">
        <v>45000</v>
      </c>
      <c r="J103" s="19">
        <f t="shared" si="15"/>
        <v>1291.5</v>
      </c>
      <c r="K103" s="20">
        <f t="shared" si="8"/>
        <v>1368</v>
      </c>
      <c r="L103" s="21">
        <v>1148.33</v>
      </c>
      <c r="M103" s="19">
        <f t="shared" si="2"/>
        <v>3807.83</v>
      </c>
      <c r="N103" s="19">
        <f t="shared" si="3"/>
        <v>41192.17</v>
      </c>
    </row>
    <row r="104" spans="1:14" s="22" customFormat="1" ht="45" customHeight="1">
      <c r="A104" s="12">
        <v>91</v>
      </c>
      <c r="B104" s="13" t="s">
        <v>140</v>
      </c>
      <c r="C104" s="14" t="s">
        <v>124</v>
      </c>
      <c r="D104" s="14" t="s">
        <v>133</v>
      </c>
      <c r="E104" s="15" t="s">
        <v>20</v>
      </c>
      <c r="F104" s="16" t="s">
        <v>21</v>
      </c>
      <c r="G104" s="23">
        <v>44593</v>
      </c>
      <c r="H104" s="23">
        <v>44743</v>
      </c>
      <c r="I104" s="24">
        <v>45000</v>
      </c>
      <c r="J104" s="19">
        <f t="shared" si="15"/>
        <v>1291.5</v>
      </c>
      <c r="K104" s="20">
        <f t="shared" si="8"/>
        <v>1368</v>
      </c>
      <c r="L104" s="21">
        <v>1148.33</v>
      </c>
      <c r="M104" s="19">
        <f t="shared" si="2"/>
        <v>3807.83</v>
      </c>
      <c r="N104" s="19">
        <f t="shared" si="3"/>
        <v>41192.17</v>
      </c>
    </row>
    <row r="105" spans="1:14" s="22" customFormat="1" ht="45" customHeight="1">
      <c r="A105" s="12">
        <v>92</v>
      </c>
      <c r="B105" s="13" t="s">
        <v>141</v>
      </c>
      <c r="C105" s="14" t="s">
        <v>124</v>
      </c>
      <c r="D105" s="14" t="s">
        <v>133</v>
      </c>
      <c r="E105" s="15" t="s">
        <v>20</v>
      </c>
      <c r="F105" s="16" t="s">
        <v>21</v>
      </c>
      <c r="G105" s="23">
        <v>44531</v>
      </c>
      <c r="H105" s="23">
        <v>44682</v>
      </c>
      <c r="I105" s="24">
        <v>45000</v>
      </c>
      <c r="J105" s="19">
        <f t="shared" si="15"/>
        <v>1291.5</v>
      </c>
      <c r="K105" s="20">
        <f t="shared" si="8"/>
        <v>1368</v>
      </c>
      <c r="L105" s="21">
        <v>1148.33</v>
      </c>
      <c r="M105" s="19">
        <f t="shared" si="2"/>
        <v>3807.83</v>
      </c>
      <c r="N105" s="19">
        <f t="shared" si="3"/>
        <v>41192.17</v>
      </c>
    </row>
    <row r="106" spans="1:14" s="39" customFormat="1" ht="45" customHeight="1">
      <c r="A106" s="32">
        <v>93</v>
      </c>
      <c r="B106" s="40" t="s">
        <v>142</v>
      </c>
      <c r="C106" s="34" t="s">
        <v>124</v>
      </c>
      <c r="D106" s="34" t="s">
        <v>143</v>
      </c>
      <c r="E106" s="36" t="s">
        <v>20</v>
      </c>
      <c r="F106" s="37" t="s">
        <v>21</v>
      </c>
      <c r="G106" s="51">
        <v>44576</v>
      </c>
      <c r="H106" s="51">
        <v>44727</v>
      </c>
      <c r="I106" s="26">
        <v>35000</v>
      </c>
      <c r="J106" s="21">
        <f t="shared" si="15"/>
        <v>1004.5</v>
      </c>
      <c r="K106" s="20">
        <f t="shared" si="8"/>
        <v>1064</v>
      </c>
      <c r="L106" s="21">
        <v>0</v>
      </c>
      <c r="M106" s="21">
        <f t="shared" si="2"/>
        <v>2068.5</v>
      </c>
      <c r="N106" s="19">
        <f t="shared" si="3"/>
        <v>32931.5</v>
      </c>
    </row>
    <row r="107" spans="1:14" s="22" customFormat="1" ht="45" customHeight="1">
      <c r="A107" s="12">
        <v>94</v>
      </c>
      <c r="B107" s="13" t="s">
        <v>144</v>
      </c>
      <c r="C107" s="14" t="s">
        <v>124</v>
      </c>
      <c r="D107" s="14" t="s">
        <v>143</v>
      </c>
      <c r="E107" s="15" t="s">
        <v>20</v>
      </c>
      <c r="F107" s="16" t="s">
        <v>25</v>
      </c>
      <c r="G107" s="17">
        <v>44713</v>
      </c>
      <c r="H107" s="17">
        <v>44896</v>
      </c>
      <c r="I107" s="18">
        <v>40000</v>
      </c>
      <c r="J107" s="19">
        <f t="shared" si="15"/>
        <v>1148</v>
      </c>
      <c r="K107" s="20">
        <f t="shared" si="8"/>
        <v>1216</v>
      </c>
      <c r="L107" s="21">
        <v>442.65</v>
      </c>
      <c r="M107" s="19">
        <f t="shared" si="2"/>
        <v>2806.65</v>
      </c>
      <c r="N107" s="19">
        <f t="shared" si="3"/>
        <v>37193.35</v>
      </c>
    </row>
    <row r="108" spans="1:14" s="22" customFormat="1" ht="45" customHeight="1">
      <c r="A108" s="12">
        <v>95</v>
      </c>
      <c r="B108" s="13" t="s">
        <v>145</v>
      </c>
      <c r="C108" s="14" t="s">
        <v>124</v>
      </c>
      <c r="D108" s="14" t="s">
        <v>143</v>
      </c>
      <c r="E108" s="15" t="s">
        <v>20</v>
      </c>
      <c r="F108" s="16" t="s">
        <v>21</v>
      </c>
      <c r="G108" s="23">
        <v>44593</v>
      </c>
      <c r="H108" s="17">
        <v>44774</v>
      </c>
      <c r="I108" s="18">
        <v>35000</v>
      </c>
      <c r="J108" s="19">
        <f t="shared" si="15"/>
        <v>1004.5</v>
      </c>
      <c r="K108" s="20">
        <f t="shared" si="8"/>
        <v>1064</v>
      </c>
      <c r="L108" s="21">
        <v>0</v>
      </c>
      <c r="M108" s="19">
        <f t="shared" si="2"/>
        <v>2068.5</v>
      </c>
      <c r="N108" s="19">
        <f t="shared" si="3"/>
        <v>32931.5</v>
      </c>
    </row>
    <row r="109" spans="1:14" s="22" customFormat="1" ht="45" customHeight="1">
      <c r="A109" s="12">
        <v>96</v>
      </c>
      <c r="B109" s="13" t="s">
        <v>146</v>
      </c>
      <c r="C109" s="14" t="s">
        <v>124</v>
      </c>
      <c r="D109" s="14" t="s">
        <v>147</v>
      </c>
      <c r="E109" s="15" t="s">
        <v>20</v>
      </c>
      <c r="F109" s="16" t="s">
        <v>21</v>
      </c>
      <c r="G109" s="23">
        <v>44593</v>
      </c>
      <c r="H109" s="23">
        <v>44774</v>
      </c>
      <c r="I109" s="24">
        <v>60000</v>
      </c>
      <c r="J109" s="19">
        <f t="shared" si="15"/>
        <v>1722</v>
      </c>
      <c r="K109" s="20">
        <f t="shared" si="8"/>
        <v>1824</v>
      </c>
      <c r="L109" s="21">
        <v>3486.68</v>
      </c>
      <c r="M109" s="19">
        <f t="shared" si="2"/>
        <v>7032.68</v>
      </c>
      <c r="N109" s="19">
        <f t="shared" si="3"/>
        <v>52967.32</v>
      </c>
    </row>
    <row r="110" spans="1:14" s="43" customFormat="1" ht="45" customHeight="1">
      <c r="A110" s="12">
        <v>97</v>
      </c>
      <c r="B110" s="13" t="s">
        <v>148</v>
      </c>
      <c r="C110" s="14" t="s">
        <v>124</v>
      </c>
      <c r="D110" s="14" t="s">
        <v>149</v>
      </c>
      <c r="E110" s="15" t="s">
        <v>20</v>
      </c>
      <c r="F110" s="42" t="s">
        <v>21</v>
      </c>
      <c r="G110" s="17">
        <v>44591</v>
      </c>
      <c r="H110" s="17">
        <v>44772</v>
      </c>
      <c r="I110" s="18">
        <v>40000</v>
      </c>
      <c r="J110" s="19">
        <f t="shared" si="15"/>
        <v>1148</v>
      </c>
      <c r="K110" s="20">
        <f t="shared" si="8"/>
        <v>1216</v>
      </c>
      <c r="L110" s="21">
        <v>442.65</v>
      </c>
      <c r="M110" s="19">
        <f t="shared" si="2"/>
        <v>2806.65</v>
      </c>
      <c r="N110" s="19">
        <f t="shared" si="3"/>
        <v>37193.35</v>
      </c>
    </row>
    <row r="111" spans="1:14" s="22" customFormat="1" ht="45" customHeight="1">
      <c r="A111" s="12">
        <v>98</v>
      </c>
      <c r="B111" s="13" t="s">
        <v>150</v>
      </c>
      <c r="C111" s="14" t="s">
        <v>124</v>
      </c>
      <c r="D111" s="14" t="s">
        <v>151</v>
      </c>
      <c r="E111" s="15" t="s">
        <v>20</v>
      </c>
      <c r="F111" s="16" t="s">
        <v>21</v>
      </c>
      <c r="G111" s="23">
        <v>44609</v>
      </c>
      <c r="H111" s="23">
        <v>44790</v>
      </c>
      <c r="I111" s="18">
        <v>55000</v>
      </c>
      <c r="J111" s="19">
        <f t="shared" si="15"/>
        <v>1578.5</v>
      </c>
      <c r="K111" s="20">
        <f t="shared" si="8"/>
        <v>1672</v>
      </c>
      <c r="L111" s="21">
        <v>2559.6799999999998</v>
      </c>
      <c r="M111" s="19">
        <f t="shared" si="2"/>
        <v>5810.18</v>
      </c>
      <c r="N111" s="19">
        <f t="shared" si="3"/>
        <v>49189.82</v>
      </c>
    </row>
    <row r="112" spans="1:14" s="22" customFormat="1" ht="45" customHeight="1">
      <c r="A112" s="12">
        <v>99</v>
      </c>
      <c r="B112" s="13" t="s">
        <v>152</v>
      </c>
      <c r="C112" s="14" t="s">
        <v>124</v>
      </c>
      <c r="D112" s="14" t="s">
        <v>151</v>
      </c>
      <c r="E112" s="15" t="s">
        <v>20</v>
      </c>
      <c r="F112" s="16" t="s">
        <v>21</v>
      </c>
      <c r="G112" s="23">
        <v>44593</v>
      </c>
      <c r="H112" s="23">
        <v>44774</v>
      </c>
      <c r="I112" s="24">
        <v>70000</v>
      </c>
      <c r="J112" s="19">
        <f t="shared" si="15"/>
        <v>2009</v>
      </c>
      <c r="K112" s="20">
        <f t="shared" si="8"/>
        <v>2128</v>
      </c>
      <c r="L112" s="21">
        <v>5368.48</v>
      </c>
      <c r="M112" s="19">
        <f t="shared" si="2"/>
        <v>9505.48</v>
      </c>
      <c r="N112" s="19">
        <f t="shared" si="3"/>
        <v>60494.520000000004</v>
      </c>
    </row>
    <row r="113" spans="1:14" s="22" customFormat="1" ht="45" customHeight="1">
      <c r="A113" s="12">
        <v>100</v>
      </c>
      <c r="B113" s="13" t="s">
        <v>153</v>
      </c>
      <c r="C113" s="14" t="s">
        <v>124</v>
      </c>
      <c r="D113" s="14" t="s">
        <v>151</v>
      </c>
      <c r="E113" s="15" t="s">
        <v>20</v>
      </c>
      <c r="F113" s="16" t="s">
        <v>21</v>
      </c>
      <c r="G113" s="23">
        <v>44593</v>
      </c>
      <c r="H113" s="23">
        <v>44774</v>
      </c>
      <c r="I113" s="24">
        <v>70000</v>
      </c>
      <c r="J113" s="19">
        <f t="shared" si="15"/>
        <v>2009</v>
      </c>
      <c r="K113" s="20">
        <f t="shared" si="8"/>
        <v>2128</v>
      </c>
      <c r="L113" s="21">
        <v>5368.48</v>
      </c>
      <c r="M113" s="19">
        <f t="shared" si="2"/>
        <v>9505.48</v>
      </c>
      <c r="N113" s="19">
        <f t="shared" si="3"/>
        <v>60494.520000000004</v>
      </c>
    </row>
    <row r="114" spans="1:14" s="22" customFormat="1" ht="45" customHeight="1">
      <c r="A114" s="12">
        <v>101</v>
      </c>
      <c r="B114" s="13" t="s">
        <v>154</v>
      </c>
      <c r="C114" s="14" t="s">
        <v>124</v>
      </c>
      <c r="D114" s="14" t="s">
        <v>155</v>
      </c>
      <c r="E114" s="15" t="s">
        <v>20</v>
      </c>
      <c r="F114" s="16" t="s">
        <v>21</v>
      </c>
      <c r="G114" s="23">
        <v>44713</v>
      </c>
      <c r="H114" s="23">
        <v>44896</v>
      </c>
      <c r="I114" s="24">
        <v>70000</v>
      </c>
      <c r="J114" s="19">
        <f t="shared" si="15"/>
        <v>2009</v>
      </c>
      <c r="K114" s="20">
        <f t="shared" si="8"/>
        <v>2128</v>
      </c>
      <c r="L114" s="21">
        <v>5368.48</v>
      </c>
      <c r="M114" s="19">
        <f t="shared" si="2"/>
        <v>9505.48</v>
      </c>
      <c r="N114" s="19">
        <f t="shared" si="3"/>
        <v>60494.520000000004</v>
      </c>
    </row>
    <row r="115" spans="1:14" s="22" customFormat="1" ht="45" customHeight="1">
      <c r="A115" s="12">
        <v>102</v>
      </c>
      <c r="B115" s="13" t="s">
        <v>156</v>
      </c>
      <c r="C115" s="14" t="s">
        <v>124</v>
      </c>
      <c r="D115" s="14" t="s">
        <v>39</v>
      </c>
      <c r="E115" s="15" t="s">
        <v>20</v>
      </c>
      <c r="F115" s="16" t="s">
        <v>21</v>
      </c>
      <c r="G115" s="25">
        <v>44660</v>
      </c>
      <c r="H115" s="25">
        <v>44843</v>
      </c>
      <c r="I115" s="18">
        <v>60000</v>
      </c>
      <c r="J115" s="19">
        <f t="shared" si="15"/>
        <v>1722</v>
      </c>
      <c r="K115" s="20">
        <f t="shared" si="8"/>
        <v>1824</v>
      </c>
      <c r="L115" s="21">
        <v>3486.68</v>
      </c>
      <c r="M115" s="19">
        <f t="shared" si="2"/>
        <v>7032.68</v>
      </c>
      <c r="N115" s="19">
        <f t="shared" si="3"/>
        <v>52967.32</v>
      </c>
    </row>
    <row r="116" spans="1:14" s="22" customFormat="1" ht="45" customHeight="1">
      <c r="A116" s="12">
        <v>103</v>
      </c>
      <c r="B116" s="13" t="s">
        <v>157</v>
      </c>
      <c r="C116" s="14" t="s">
        <v>124</v>
      </c>
      <c r="D116" s="14" t="s">
        <v>39</v>
      </c>
      <c r="E116" s="15" t="s">
        <v>20</v>
      </c>
      <c r="F116" s="16" t="s">
        <v>21</v>
      </c>
      <c r="G116" s="25">
        <v>44593</v>
      </c>
      <c r="H116" s="25">
        <v>44743</v>
      </c>
      <c r="I116" s="18">
        <v>70000</v>
      </c>
      <c r="J116" s="19">
        <f t="shared" si="15"/>
        <v>2009</v>
      </c>
      <c r="K116" s="20">
        <f t="shared" si="8"/>
        <v>2128</v>
      </c>
      <c r="L116" s="21">
        <v>5368.48</v>
      </c>
      <c r="M116" s="19">
        <f t="shared" si="2"/>
        <v>9505.48</v>
      </c>
      <c r="N116" s="19">
        <f t="shared" si="3"/>
        <v>60494.520000000004</v>
      </c>
    </row>
    <row r="117" spans="1:14" s="22" customFormat="1" ht="45" customHeight="1">
      <c r="A117" s="12">
        <v>104</v>
      </c>
      <c r="B117" s="13" t="s">
        <v>158</v>
      </c>
      <c r="C117" s="14" t="s">
        <v>124</v>
      </c>
      <c r="D117" s="14" t="s">
        <v>39</v>
      </c>
      <c r="E117" s="15" t="s">
        <v>20</v>
      </c>
      <c r="F117" s="16" t="s">
        <v>21</v>
      </c>
      <c r="G117" s="25">
        <v>44593</v>
      </c>
      <c r="H117" s="25">
        <v>44743</v>
      </c>
      <c r="I117" s="18">
        <v>80000</v>
      </c>
      <c r="J117" s="19">
        <f t="shared" si="15"/>
        <v>2296</v>
      </c>
      <c r="K117" s="20">
        <f t="shared" si="8"/>
        <v>2432</v>
      </c>
      <c r="L117" s="21">
        <v>7400.87</v>
      </c>
      <c r="M117" s="19">
        <f t="shared" si="2"/>
        <v>12128.869999999999</v>
      </c>
      <c r="N117" s="19">
        <f t="shared" si="3"/>
        <v>67871.13</v>
      </c>
    </row>
    <row r="118" spans="1:14" s="22" customFormat="1" ht="45" customHeight="1">
      <c r="A118" s="12">
        <v>105</v>
      </c>
      <c r="B118" s="13" t="s">
        <v>159</v>
      </c>
      <c r="C118" s="14" t="s">
        <v>160</v>
      </c>
      <c r="D118" s="14" t="s">
        <v>161</v>
      </c>
      <c r="E118" s="15" t="s">
        <v>20</v>
      </c>
      <c r="F118" s="16" t="s">
        <v>21</v>
      </c>
      <c r="G118" s="23">
        <v>44501</v>
      </c>
      <c r="H118" s="23">
        <v>44682</v>
      </c>
      <c r="I118" s="24">
        <v>130000</v>
      </c>
      <c r="J118" s="19">
        <f t="shared" si="15"/>
        <v>3731</v>
      </c>
      <c r="K118" s="20">
        <f t="shared" si="8"/>
        <v>3952</v>
      </c>
      <c r="L118" s="21">
        <v>19162.12</v>
      </c>
      <c r="M118" s="19">
        <f t="shared" si="2"/>
        <v>26845.119999999999</v>
      </c>
      <c r="N118" s="19">
        <f t="shared" si="3"/>
        <v>103154.88</v>
      </c>
    </row>
    <row r="119" spans="1:14" s="22" customFormat="1" ht="45" customHeight="1">
      <c r="A119" s="12">
        <v>106</v>
      </c>
      <c r="B119" s="13" t="s">
        <v>162</v>
      </c>
      <c r="C119" s="14" t="s">
        <v>160</v>
      </c>
      <c r="D119" s="14" t="s">
        <v>163</v>
      </c>
      <c r="E119" s="15" t="s">
        <v>20</v>
      </c>
      <c r="F119" s="16" t="s">
        <v>25</v>
      </c>
      <c r="G119" s="25">
        <v>44660</v>
      </c>
      <c r="H119" s="25">
        <v>44843</v>
      </c>
      <c r="I119" s="24">
        <v>130000</v>
      </c>
      <c r="J119" s="19">
        <f t="shared" si="15"/>
        <v>3731</v>
      </c>
      <c r="K119" s="20">
        <f t="shared" si="8"/>
        <v>3952</v>
      </c>
      <c r="L119" s="21">
        <v>19162.12</v>
      </c>
      <c r="M119" s="19">
        <f t="shared" si="2"/>
        <v>26845.119999999999</v>
      </c>
      <c r="N119" s="19">
        <f t="shared" si="3"/>
        <v>103154.88</v>
      </c>
    </row>
    <row r="120" spans="1:14" s="22" customFormat="1" ht="45" customHeight="1">
      <c r="A120" s="12">
        <v>107</v>
      </c>
      <c r="B120" s="13" t="s">
        <v>164</v>
      </c>
      <c r="C120" s="14" t="s">
        <v>160</v>
      </c>
      <c r="D120" s="14" t="s">
        <v>165</v>
      </c>
      <c r="E120" s="15" t="s">
        <v>20</v>
      </c>
      <c r="F120" s="16" t="s">
        <v>25</v>
      </c>
      <c r="G120" s="23">
        <v>44593</v>
      </c>
      <c r="H120" s="23">
        <v>44774</v>
      </c>
      <c r="I120" s="24">
        <v>140000</v>
      </c>
      <c r="J120" s="19">
        <f t="shared" si="15"/>
        <v>4018</v>
      </c>
      <c r="K120" s="20">
        <f t="shared" si="8"/>
        <v>4256</v>
      </c>
      <c r="L120" s="21">
        <v>21514.37</v>
      </c>
      <c r="M120" s="19">
        <f t="shared" si="2"/>
        <v>29788.37</v>
      </c>
      <c r="N120" s="19">
        <f t="shared" si="3"/>
        <v>110211.63</v>
      </c>
    </row>
    <row r="121" spans="1:14" s="22" customFormat="1" ht="45" customHeight="1">
      <c r="A121" s="12">
        <v>108</v>
      </c>
      <c r="B121" s="13" t="s">
        <v>166</v>
      </c>
      <c r="C121" s="14" t="s">
        <v>160</v>
      </c>
      <c r="D121" s="14" t="s">
        <v>155</v>
      </c>
      <c r="E121" s="15" t="s">
        <v>20</v>
      </c>
      <c r="F121" s="16" t="s">
        <v>21</v>
      </c>
      <c r="G121" s="23">
        <v>44608</v>
      </c>
      <c r="H121" s="23">
        <v>44789</v>
      </c>
      <c r="I121" s="18">
        <v>70000</v>
      </c>
      <c r="J121" s="19">
        <f t="shared" si="15"/>
        <v>2009</v>
      </c>
      <c r="K121" s="20">
        <f t="shared" si="8"/>
        <v>2128</v>
      </c>
      <c r="L121" s="21">
        <v>5368.48</v>
      </c>
      <c r="M121" s="19">
        <f t="shared" si="2"/>
        <v>9505.48</v>
      </c>
      <c r="N121" s="19">
        <f t="shared" si="3"/>
        <v>60494.520000000004</v>
      </c>
    </row>
    <row r="122" spans="1:14" s="22" customFormat="1" ht="45" customHeight="1">
      <c r="A122" s="12">
        <v>109</v>
      </c>
      <c r="B122" s="13" t="s">
        <v>167</v>
      </c>
      <c r="C122" s="14" t="s">
        <v>160</v>
      </c>
      <c r="D122" s="14" t="s">
        <v>155</v>
      </c>
      <c r="E122" s="15" t="s">
        <v>20</v>
      </c>
      <c r="F122" s="16" t="s">
        <v>25</v>
      </c>
      <c r="G122" s="23">
        <v>44531</v>
      </c>
      <c r="H122" s="23">
        <v>44713</v>
      </c>
      <c r="I122" s="24">
        <v>60000</v>
      </c>
      <c r="J122" s="19">
        <f t="shared" si="15"/>
        <v>1722</v>
      </c>
      <c r="K122" s="20">
        <f t="shared" si="8"/>
        <v>1824</v>
      </c>
      <c r="L122" s="21">
        <v>3486.68</v>
      </c>
      <c r="M122" s="19">
        <f t="shared" si="2"/>
        <v>7032.68</v>
      </c>
      <c r="N122" s="19">
        <f t="shared" si="3"/>
        <v>52967.32</v>
      </c>
    </row>
    <row r="123" spans="1:14" s="22" customFormat="1" ht="45" customHeight="1">
      <c r="A123" s="12">
        <v>110</v>
      </c>
      <c r="B123" s="13" t="s">
        <v>168</v>
      </c>
      <c r="C123" s="14" t="s">
        <v>160</v>
      </c>
      <c r="D123" s="14" t="s">
        <v>36</v>
      </c>
      <c r="E123" s="15" t="s">
        <v>20</v>
      </c>
      <c r="F123" s="16" t="s">
        <v>25</v>
      </c>
      <c r="G123" s="23">
        <v>44593</v>
      </c>
      <c r="H123" s="23">
        <v>44774</v>
      </c>
      <c r="I123" s="24">
        <v>105000</v>
      </c>
      <c r="J123" s="19">
        <f t="shared" si="15"/>
        <v>3013.5</v>
      </c>
      <c r="K123" s="20">
        <f t="shared" si="8"/>
        <v>3192</v>
      </c>
      <c r="L123" s="21">
        <v>2660.27</v>
      </c>
      <c r="M123" s="19">
        <v>8890.77</v>
      </c>
      <c r="N123" s="19">
        <f t="shared" si="3"/>
        <v>96109.23</v>
      </c>
    </row>
    <row r="124" spans="1:14" s="22" customFormat="1" ht="45" customHeight="1">
      <c r="A124" s="12">
        <v>111</v>
      </c>
      <c r="B124" s="13" t="s">
        <v>169</v>
      </c>
      <c r="C124" s="14" t="s">
        <v>160</v>
      </c>
      <c r="D124" s="14" t="s">
        <v>36</v>
      </c>
      <c r="E124" s="15" t="s">
        <v>20</v>
      </c>
      <c r="F124" s="16" t="s">
        <v>25</v>
      </c>
      <c r="G124" s="23">
        <v>44593</v>
      </c>
      <c r="H124" s="23">
        <v>44774</v>
      </c>
      <c r="I124" s="24">
        <v>90000</v>
      </c>
      <c r="J124" s="19">
        <f t="shared" si="15"/>
        <v>2583</v>
      </c>
      <c r="K124" s="20">
        <f t="shared" si="8"/>
        <v>2736</v>
      </c>
      <c r="L124" s="21">
        <v>9753.1200000000008</v>
      </c>
      <c r="M124" s="19">
        <f t="shared" si="2"/>
        <v>15072.12</v>
      </c>
      <c r="N124" s="19">
        <f t="shared" si="3"/>
        <v>74927.88</v>
      </c>
    </row>
    <row r="125" spans="1:14" s="39" customFormat="1" ht="45" customHeight="1">
      <c r="A125" s="32">
        <v>112</v>
      </c>
      <c r="B125" s="40" t="s">
        <v>170</v>
      </c>
      <c r="C125" s="34" t="s">
        <v>160</v>
      </c>
      <c r="D125" s="34" t="s">
        <v>39</v>
      </c>
      <c r="E125" s="36" t="s">
        <v>20</v>
      </c>
      <c r="F125" s="37" t="s">
        <v>21</v>
      </c>
      <c r="G125" s="38">
        <v>44593</v>
      </c>
      <c r="H125" s="38">
        <v>44774</v>
      </c>
      <c r="I125" s="20">
        <v>70000</v>
      </c>
      <c r="J125" s="21">
        <f t="shared" si="15"/>
        <v>2009</v>
      </c>
      <c r="K125" s="20">
        <f t="shared" si="8"/>
        <v>2128</v>
      </c>
      <c r="L125" s="21">
        <v>0</v>
      </c>
      <c r="M125" s="21">
        <f t="shared" si="2"/>
        <v>4137</v>
      </c>
      <c r="N125" s="19">
        <f t="shared" si="3"/>
        <v>65863</v>
      </c>
    </row>
    <row r="126" spans="1:14" s="22" customFormat="1" ht="45" customHeight="1">
      <c r="A126" s="12">
        <v>113</v>
      </c>
      <c r="B126" s="13" t="s">
        <v>171</v>
      </c>
      <c r="C126" s="14" t="s">
        <v>160</v>
      </c>
      <c r="D126" s="14" t="s">
        <v>39</v>
      </c>
      <c r="E126" s="15" t="s">
        <v>20</v>
      </c>
      <c r="F126" s="16" t="s">
        <v>25</v>
      </c>
      <c r="G126" s="23">
        <v>44593</v>
      </c>
      <c r="H126" s="23">
        <v>44774</v>
      </c>
      <c r="I126" s="24">
        <v>75000</v>
      </c>
      <c r="J126" s="19">
        <f t="shared" si="15"/>
        <v>2152.5</v>
      </c>
      <c r="K126" s="20">
        <f t="shared" si="8"/>
        <v>2280</v>
      </c>
      <c r="L126" s="21">
        <v>6039.35</v>
      </c>
      <c r="M126" s="19">
        <f t="shared" si="2"/>
        <v>10471.85</v>
      </c>
      <c r="N126" s="19">
        <f t="shared" si="3"/>
        <v>64528.15</v>
      </c>
    </row>
    <row r="127" spans="1:14" s="22" customFormat="1" ht="45" customHeight="1">
      <c r="A127" s="12">
        <v>114</v>
      </c>
      <c r="B127" s="13" t="s">
        <v>172</v>
      </c>
      <c r="C127" s="14" t="s">
        <v>160</v>
      </c>
      <c r="D127" s="14" t="s">
        <v>39</v>
      </c>
      <c r="E127" s="15" t="s">
        <v>20</v>
      </c>
      <c r="F127" s="16" t="s">
        <v>25</v>
      </c>
      <c r="G127" s="23">
        <v>44593</v>
      </c>
      <c r="H127" s="23">
        <v>44774</v>
      </c>
      <c r="I127" s="24">
        <v>70000</v>
      </c>
      <c r="J127" s="19">
        <f t="shared" si="15"/>
        <v>2009</v>
      </c>
      <c r="K127" s="20">
        <f t="shared" si="8"/>
        <v>2128</v>
      </c>
      <c r="L127" s="21">
        <v>5368.48</v>
      </c>
      <c r="M127" s="19">
        <f t="shared" si="2"/>
        <v>9505.48</v>
      </c>
      <c r="N127" s="19">
        <f t="shared" si="3"/>
        <v>60494.520000000004</v>
      </c>
    </row>
    <row r="128" spans="1:14" s="22" customFormat="1" ht="45" customHeight="1">
      <c r="A128" s="12">
        <v>115</v>
      </c>
      <c r="B128" s="13" t="s">
        <v>173</v>
      </c>
      <c r="C128" s="14" t="s">
        <v>160</v>
      </c>
      <c r="D128" s="14" t="s">
        <v>39</v>
      </c>
      <c r="E128" s="15" t="s">
        <v>20</v>
      </c>
      <c r="F128" s="16" t="s">
        <v>25</v>
      </c>
      <c r="G128" s="23">
        <v>44593</v>
      </c>
      <c r="H128" s="23">
        <v>44743</v>
      </c>
      <c r="I128" s="24">
        <v>70000</v>
      </c>
      <c r="J128" s="19">
        <f t="shared" si="15"/>
        <v>2009</v>
      </c>
      <c r="K128" s="20">
        <f t="shared" si="8"/>
        <v>2128</v>
      </c>
      <c r="L128" s="21">
        <v>5368.48</v>
      </c>
      <c r="M128" s="19">
        <f t="shared" si="2"/>
        <v>9505.48</v>
      </c>
      <c r="N128" s="19">
        <f t="shared" si="3"/>
        <v>60494.520000000004</v>
      </c>
    </row>
    <row r="129" spans="1:14" s="43" customFormat="1" ht="45" customHeight="1">
      <c r="A129" s="12">
        <v>116</v>
      </c>
      <c r="B129" s="13" t="s">
        <v>174</v>
      </c>
      <c r="C129" s="14" t="s">
        <v>160</v>
      </c>
      <c r="D129" s="14" t="s">
        <v>175</v>
      </c>
      <c r="E129" s="15" t="s">
        <v>20</v>
      </c>
      <c r="F129" s="42" t="s">
        <v>25</v>
      </c>
      <c r="G129" s="23">
        <v>44593</v>
      </c>
      <c r="H129" s="17">
        <v>44774</v>
      </c>
      <c r="I129" s="19">
        <v>60000</v>
      </c>
      <c r="J129" s="19">
        <f t="shared" si="15"/>
        <v>1722</v>
      </c>
      <c r="K129" s="20">
        <f t="shared" si="8"/>
        <v>1824</v>
      </c>
      <c r="L129" s="21">
        <v>3216.65</v>
      </c>
      <c r="M129" s="19">
        <f t="shared" si="2"/>
        <v>6762.65</v>
      </c>
      <c r="N129" s="19">
        <f t="shared" si="3"/>
        <v>53237.35</v>
      </c>
    </row>
    <row r="130" spans="1:14" s="22" customFormat="1" ht="45" customHeight="1">
      <c r="A130" s="12">
        <v>117</v>
      </c>
      <c r="B130" s="13" t="s">
        <v>176</v>
      </c>
      <c r="C130" s="14" t="s">
        <v>160</v>
      </c>
      <c r="D130" s="13" t="s">
        <v>177</v>
      </c>
      <c r="E130" s="15" t="s">
        <v>20</v>
      </c>
      <c r="F130" s="16" t="s">
        <v>21</v>
      </c>
      <c r="G130" s="23">
        <v>44454</v>
      </c>
      <c r="H130" s="23">
        <v>44696</v>
      </c>
      <c r="I130" s="24">
        <v>60000</v>
      </c>
      <c r="J130" s="19">
        <f t="shared" si="15"/>
        <v>1722</v>
      </c>
      <c r="K130" s="20">
        <f t="shared" si="8"/>
        <v>1824</v>
      </c>
      <c r="L130" s="21">
        <v>3486.68</v>
      </c>
      <c r="M130" s="19">
        <f t="shared" si="2"/>
        <v>7032.68</v>
      </c>
      <c r="N130" s="19">
        <f t="shared" si="3"/>
        <v>52967.32</v>
      </c>
    </row>
    <row r="131" spans="1:14" s="22" customFormat="1" ht="45" customHeight="1">
      <c r="A131" s="12">
        <v>118</v>
      </c>
      <c r="B131" s="52" t="s">
        <v>178</v>
      </c>
      <c r="C131" s="14" t="s">
        <v>160</v>
      </c>
      <c r="D131" s="13" t="s">
        <v>177</v>
      </c>
      <c r="E131" s="15" t="s">
        <v>20</v>
      </c>
      <c r="F131" s="16" t="s">
        <v>21</v>
      </c>
      <c r="G131" s="23">
        <v>44615</v>
      </c>
      <c r="H131" s="23">
        <v>44765</v>
      </c>
      <c r="I131" s="24">
        <v>60000</v>
      </c>
      <c r="J131" s="19">
        <f t="shared" si="15"/>
        <v>1722</v>
      </c>
      <c r="K131" s="24">
        <f t="shared" si="8"/>
        <v>1824</v>
      </c>
      <c r="L131" s="19">
        <v>3486.68</v>
      </c>
      <c r="M131" s="19">
        <v>7057.68</v>
      </c>
      <c r="N131" s="19">
        <f t="shared" si="3"/>
        <v>52942.32</v>
      </c>
    </row>
    <row r="132" spans="1:14" s="22" customFormat="1" ht="45" customHeight="1">
      <c r="A132" s="12">
        <v>119</v>
      </c>
      <c r="B132" s="49" t="s">
        <v>179</v>
      </c>
      <c r="C132" s="50" t="s">
        <v>160</v>
      </c>
      <c r="D132" s="13" t="s">
        <v>177</v>
      </c>
      <c r="E132" s="15" t="s">
        <v>20</v>
      </c>
      <c r="F132" s="16" t="s">
        <v>21</v>
      </c>
      <c r="G132" s="23">
        <v>44652</v>
      </c>
      <c r="H132" s="23">
        <v>44805</v>
      </c>
      <c r="I132" s="24">
        <v>65000</v>
      </c>
      <c r="J132" s="19">
        <f t="shared" si="15"/>
        <v>1865.5</v>
      </c>
      <c r="K132" s="24">
        <f t="shared" si="8"/>
        <v>1976</v>
      </c>
      <c r="L132" s="19">
        <v>4427.58</v>
      </c>
      <c r="M132" s="19">
        <v>8294.08</v>
      </c>
      <c r="N132" s="19">
        <f t="shared" si="3"/>
        <v>56705.919999999998</v>
      </c>
    </row>
    <row r="133" spans="1:14" s="22" customFormat="1" ht="45" customHeight="1" thickBot="1">
      <c r="A133" s="12">
        <v>120</v>
      </c>
      <c r="B133" s="41" t="s">
        <v>180</v>
      </c>
      <c r="C133" s="50" t="s">
        <v>160</v>
      </c>
      <c r="D133" s="13" t="s">
        <v>177</v>
      </c>
      <c r="E133" s="15" t="s">
        <v>20</v>
      </c>
      <c r="F133" s="16" t="s">
        <v>21</v>
      </c>
      <c r="G133" s="23">
        <v>44652</v>
      </c>
      <c r="H133" s="23">
        <v>44805</v>
      </c>
      <c r="I133" s="24">
        <v>70000</v>
      </c>
      <c r="J133" s="19">
        <f t="shared" si="15"/>
        <v>2009</v>
      </c>
      <c r="K133" s="24">
        <f t="shared" si="8"/>
        <v>2128</v>
      </c>
      <c r="L133" s="19">
        <v>5368.48</v>
      </c>
      <c r="M133" s="19">
        <v>9530.48</v>
      </c>
      <c r="N133" s="19">
        <f t="shared" si="3"/>
        <v>60469.520000000004</v>
      </c>
    </row>
    <row r="134" spans="1:14" s="22" customFormat="1" ht="45" customHeight="1">
      <c r="A134" s="12">
        <v>121</v>
      </c>
      <c r="B134" s="27" t="s">
        <v>181</v>
      </c>
      <c r="C134" s="14" t="s">
        <v>160</v>
      </c>
      <c r="D134" s="13" t="s">
        <v>177</v>
      </c>
      <c r="E134" s="15" t="s">
        <v>20</v>
      </c>
      <c r="F134" s="16" t="s">
        <v>25</v>
      </c>
      <c r="G134" s="23">
        <v>44454</v>
      </c>
      <c r="H134" s="23">
        <v>44696</v>
      </c>
      <c r="I134" s="24">
        <v>60000</v>
      </c>
      <c r="J134" s="19">
        <f t="shared" si="15"/>
        <v>1722</v>
      </c>
      <c r="K134" s="24">
        <f t="shared" si="8"/>
        <v>1824</v>
      </c>
      <c r="L134" s="19">
        <v>3486.68</v>
      </c>
      <c r="M134" s="19">
        <f t="shared" si="2"/>
        <v>7032.68</v>
      </c>
      <c r="N134" s="19">
        <f t="shared" si="3"/>
        <v>52967.32</v>
      </c>
    </row>
    <row r="135" spans="1:14" s="22" customFormat="1" ht="45" customHeight="1">
      <c r="A135" s="12">
        <v>122</v>
      </c>
      <c r="B135" s="13" t="s">
        <v>182</v>
      </c>
      <c r="C135" s="14" t="s">
        <v>160</v>
      </c>
      <c r="D135" s="13" t="s">
        <v>177</v>
      </c>
      <c r="E135" s="15" t="s">
        <v>20</v>
      </c>
      <c r="F135" s="16" t="s">
        <v>21</v>
      </c>
      <c r="G135" s="23">
        <v>44529</v>
      </c>
      <c r="H135" s="23">
        <v>44682</v>
      </c>
      <c r="I135" s="24">
        <v>80000</v>
      </c>
      <c r="J135" s="19">
        <f t="shared" si="15"/>
        <v>2296</v>
      </c>
      <c r="K135" s="24">
        <f t="shared" si="8"/>
        <v>2432</v>
      </c>
      <c r="L135" s="19">
        <v>7400.87</v>
      </c>
      <c r="M135" s="19">
        <f t="shared" si="2"/>
        <v>12128.869999999999</v>
      </c>
      <c r="N135" s="19">
        <f t="shared" si="3"/>
        <v>67871.13</v>
      </c>
    </row>
    <row r="136" spans="1:14" s="22" customFormat="1" ht="45" customHeight="1">
      <c r="A136" s="12">
        <v>123</v>
      </c>
      <c r="B136" s="13" t="s">
        <v>183</v>
      </c>
      <c r="C136" s="14" t="s">
        <v>160</v>
      </c>
      <c r="D136" s="13" t="s">
        <v>177</v>
      </c>
      <c r="E136" s="15" t="s">
        <v>20</v>
      </c>
      <c r="F136" s="16" t="s">
        <v>25</v>
      </c>
      <c r="G136" s="23">
        <v>44529</v>
      </c>
      <c r="H136" s="23">
        <v>44682</v>
      </c>
      <c r="I136" s="24">
        <v>60000</v>
      </c>
      <c r="J136" s="19">
        <f t="shared" si="15"/>
        <v>1722</v>
      </c>
      <c r="K136" s="24">
        <f t="shared" si="8"/>
        <v>1824</v>
      </c>
      <c r="L136" s="19">
        <v>3486.68</v>
      </c>
      <c r="M136" s="19">
        <f t="shared" si="2"/>
        <v>7032.68</v>
      </c>
      <c r="N136" s="19">
        <f t="shared" si="3"/>
        <v>52967.32</v>
      </c>
    </row>
    <row r="137" spans="1:14" s="22" customFormat="1" ht="45" customHeight="1">
      <c r="A137" s="12">
        <v>124</v>
      </c>
      <c r="B137" s="13" t="s">
        <v>184</v>
      </c>
      <c r="C137" s="14" t="s">
        <v>160</v>
      </c>
      <c r="D137" s="13" t="s">
        <v>177</v>
      </c>
      <c r="E137" s="15" t="s">
        <v>20</v>
      </c>
      <c r="F137" s="16" t="s">
        <v>21</v>
      </c>
      <c r="G137" s="23">
        <v>44593</v>
      </c>
      <c r="H137" s="23">
        <v>44743</v>
      </c>
      <c r="I137" s="24">
        <v>70000</v>
      </c>
      <c r="J137" s="19">
        <f t="shared" ref="J137:J157" si="16">+I137*2.87%</f>
        <v>2009</v>
      </c>
      <c r="K137" s="24">
        <f t="shared" si="8"/>
        <v>2128</v>
      </c>
      <c r="L137" s="19">
        <v>5368.48</v>
      </c>
      <c r="M137" s="19">
        <f t="shared" si="2"/>
        <v>9505.48</v>
      </c>
      <c r="N137" s="19">
        <f t="shared" si="3"/>
        <v>60494.520000000004</v>
      </c>
    </row>
    <row r="138" spans="1:14" s="22" customFormat="1" ht="45" customHeight="1">
      <c r="A138" s="12">
        <v>125</v>
      </c>
      <c r="B138" s="13" t="s">
        <v>185</v>
      </c>
      <c r="C138" s="14" t="s">
        <v>160</v>
      </c>
      <c r="D138" s="13" t="s">
        <v>177</v>
      </c>
      <c r="E138" s="15" t="s">
        <v>20</v>
      </c>
      <c r="F138" s="16" t="s">
        <v>25</v>
      </c>
      <c r="G138" s="23">
        <v>44593</v>
      </c>
      <c r="H138" s="23">
        <v>44743</v>
      </c>
      <c r="I138" s="24">
        <v>60000</v>
      </c>
      <c r="J138" s="19">
        <f t="shared" si="16"/>
        <v>1722</v>
      </c>
      <c r="K138" s="24">
        <f t="shared" si="8"/>
        <v>1824</v>
      </c>
      <c r="L138" s="19">
        <v>3486.68</v>
      </c>
      <c r="M138" s="19">
        <f t="shared" si="2"/>
        <v>7032.68</v>
      </c>
      <c r="N138" s="19">
        <f t="shared" si="3"/>
        <v>52967.32</v>
      </c>
    </row>
    <row r="139" spans="1:14" s="22" customFormat="1" ht="45" customHeight="1">
      <c r="A139" s="12">
        <v>126</v>
      </c>
      <c r="B139" s="13" t="s">
        <v>186</v>
      </c>
      <c r="C139" s="14" t="s">
        <v>160</v>
      </c>
      <c r="D139" s="13" t="s">
        <v>177</v>
      </c>
      <c r="E139" s="15" t="s">
        <v>20</v>
      </c>
      <c r="F139" s="16" t="s">
        <v>25</v>
      </c>
      <c r="G139" s="23">
        <v>44593</v>
      </c>
      <c r="H139" s="23">
        <v>44743</v>
      </c>
      <c r="I139" s="24">
        <v>60000</v>
      </c>
      <c r="J139" s="19">
        <f t="shared" si="16"/>
        <v>1722</v>
      </c>
      <c r="K139" s="24">
        <f t="shared" si="8"/>
        <v>1824</v>
      </c>
      <c r="L139" s="19">
        <v>3486.68</v>
      </c>
      <c r="M139" s="19">
        <f t="shared" si="2"/>
        <v>7032.68</v>
      </c>
      <c r="N139" s="19">
        <f t="shared" si="3"/>
        <v>52967.32</v>
      </c>
    </row>
    <row r="140" spans="1:14" s="22" customFormat="1" ht="45" customHeight="1">
      <c r="A140" s="12">
        <v>127</v>
      </c>
      <c r="B140" s="13" t="s">
        <v>187</v>
      </c>
      <c r="C140" s="14" t="s">
        <v>160</v>
      </c>
      <c r="D140" s="13" t="s">
        <v>177</v>
      </c>
      <c r="E140" s="15" t="s">
        <v>20</v>
      </c>
      <c r="F140" s="16" t="s">
        <v>21</v>
      </c>
      <c r="G140" s="23">
        <v>44593</v>
      </c>
      <c r="H140" s="23">
        <v>44743</v>
      </c>
      <c r="I140" s="24">
        <v>80000</v>
      </c>
      <c r="J140" s="19">
        <f t="shared" si="16"/>
        <v>2296</v>
      </c>
      <c r="K140" s="24">
        <f t="shared" si="8"/>
        <v>2432</v>
      </c>
      <c r="L140" s="19">
        <v>7400.87</v>
      </c>
      <c r="M140" s="19">
        <f t="shared" si="2"/>
        <v>12128.869999999999</v>
      </c>
      <c r="N140" s="19">
        <f t="shared" si="3"/>
        <v>67871.13</v>
      </c>
    </row>
    <row r="141" spans="1:14" s="22" customFormat="1" ht="45" customHeight="1">
      <c r="A141" s="12">
        <v>128</v>
      </c>
      <c r="B141" s="13" t="s">
        <v>188</v>
      </c>
      <c r="C141" s="14" t="s">
        <v>160</v>
      </c>
      <c r="D141" s="13" t="s">
        <v>177</v>
      </c>
      <c r="E141" s="15" t="s">
        <v>20</v>
      </c>
      <c r="F141" s="16" t="s">
        <v>21</v>
      </c>
      <c r="G141" s="23">
        <v>44593</v>
      </c>
      <c r="H141" s="23">
        <v>44743</v>
      </c>
      <c r="I141" s="24">
        <v>60000</v>
      </c>
      <c r="J141" s="19">
        <f t="shared" si="16"/>
        <v>1722</v>
      </c>
      <c r="K141" s="24">
        <f t="shared" si="8"/>
        <v>1824</v>
      </c>
      <c r="L141" s="19">
        <v>3486.68</v>
      </c>
      <c r="M141" s="19">
        <f t="shared" si="2"/>
        <v>7032.68</v>
      </c>
      <c r="N141" s="19">
        <f t="shared" si="3"/>
        <v>52967.32</v>
      </c>
    </row>
    <row r="142" spans="1:14" s="22" customFormat="1" ht="45" customHeight="1">
      <c r="A142" s="12">
        <v>129</v>
      </c>
      <c r="B142" s="13" t="s">
        <v>189</v>
      </c>
      <c r="C142" s="14" t="s">
        <v>160</v>
      </c>
      <c r="D142" s="13" t="s">
        <v>177</v>
      </c>
      <c r="E142" s="15" t="s">
        <v>20</v>
      </c>
      <c r="F142" s="16" t="s">
        <v>21</v>
      </c>
      <c r="G142" s="23">
        <v>44593</v>
      </c>
      <c r="H142" s="23">
        <v>44743</v>
      </c>
      <c r="I142" s="24">
        <v>60000</v>
      </c>
      <c r="J142" s="19">
        <f t="shared" si="16"/>
        <v>1722</v>
      </c>
      <c r="K142" s="24">
        <f t="shared" si="8"/>
        <v>1824</v>
      </c>
      <c r="L142" s="19">
        <v>3486.68</v>
      </c>
      <c r="M142" s="19">
        <f t="shared" si="2"/>
        <v>7032.68</v>
      </c>
      <c r="N142" s="19">
        <f t="shared" si="3"/>
        <v>52967.32</v>
      </c>
    </row>
    <row r="143" spans="1:14" s="22" customFormat="1" ht="45" customHeight="1">
      <c r="A143" s="12">
        <v>130</v>
      </c>
      <c r="B143" s="13" t="s">
        <v>190</v>
      </c>
      <c r="C143" s="14" t="s">
        <v>160</v>
      </c>
      <c r="D143" s="13" t="s">
        <v>177</v>
      </c>
      <c r="E143" s="15" t="s">
        <v>20</v>
      </c>
      <c r="F143" s="16" t="s">
        <v>21</v>
      </c>
      <c r="G143" s="23">
        <v>44593</v>
      </c>
      <c r="H143" s="23">
        <v>44743</v>
      </c>
      <c r="I143" s="24">
        <v>60000</v>
      </c>
      <c r="J143" s="19">
        <f t="shared" si="16"/>
        <v>1722</v>
      </c>
      <c r="K143" s="24">
        <f t="shared" si="8"/>
        <v>1824</v>
      </c>
      <c r="L143" s="19">
        <v>3486.68</v>
      </c>
      <c r="M143" s="19">
        <f t="shared" si="2"/>
        <v>7032.68</v>
      </c>
      <c r="N143" s="19">
        <f t="shared" si="3"/>
        <v>52967.32</v>
      </c>
    </row>
    <row r="144" spans="1:14" s="22" customFormat="1" ht="45" customHeight="1">
      <c r="A144" s="12">
        <v>131</v>
      </c>
      <c r="B144" s="13" t="s">
        <v>191</v>
      </c>
      <c r="C144" s="14" t="s">
        <v>160</v>
      </c>
      <c r="D144" s="13" t="s">
        <v>177</v>
      </c>
      <c r="E144" s="15" t="s">
        <v>20</v>
      </c>
      <c r="F144" s="16" t="s">
        <v>21</v>
      </c>
      <c r="G144" s="23">
        <v>44593</v>
      </c>
      <c r="H144" s="23">
        <v>44743</v>
      </c>
      <c r="I144" s="24">
        <v>60000</v>
      </c>
      <c r="J144" s="19">
        <f t="shared" si="16"/>
        <v>1722</v>
      </c>
      <c r="K144" s="24">
        <f t="shared" si="8"/>
        <v>1824</v>
      </c>
      <c r="L144" s="19">
        <v>3486.68</v>
      </c>
      <c r="M144" s="19">
        <f t="shared" si="2"/>
        <v>7032.68</v>
      </c>
      <c r="N144" s="19">
        <f t="shared" si="3"/>
        <v>52967.32</v>
      </c>
    </row>
    <row r="145" spans="1:14" s="22" customFormat="1" ht="45" customHeight="1">
      <c r="A145" s="12">
        <v>132</v>
      </c>
      <c r="B145" s="13" t="s">
        <v>192</v>
      </c>
      <c r="C145" s="14" t="s">
        <v>160</v>
      </c>
      <c r="D145" s="13" t="s">
        <v>177</v>
      </c>
      <c r="E145" s="15" t="s">
        <v>20</v>
      </c>
      <c r="F145" s="16" t="s">
        <v>21</v>
      </c>
      <c r="G145" s="23">
        <v>44593</v>
      </c>
      <c r="H145" s="23">
        <v>44743</v>
      </c>
      <c r="I145" s="24">
        <v>75000</v>
      </c>
      <c r="J145" s="19">
        <f t="shared" si="16"/>
        <v>2152.5</v>
      </c>
      <c r="K145" s="24">
        <f t="shared" si="8"/>
        <v>2280</v>
      </c>
      <c r="L145" s="19">
        <v>6309.38</v>
      </c>
      <c r="M145" s="19">
        <f t="shared" si="2"/>
        <v>10741.880000000001</v>
      </c>
      <c r="N145" s="19">
        <f t="shared" si="3"/>
        <v>64258.119999999995</v>
      </c>
    </row>
    <row r="146" spans="1:14" s="22" customFormat="1" ht="45" customHeight="1">
      <c r="A146" s="12">
        <v>133</v>
      </c>
      <c r="B146" s="13" t="s">
        <v>193</v>
      </c>
      <c r="C146" s="14" t="s">
        <v>160</v>
      </c>
      <c r="D146" s="13" t="s">
        <v>177</v>
      </c>
      <c r="E146" s="15" t="s">
        <v>20</v>
      </c>
      <c r="F146" s="16" t="s">
        <v>21</v>
      </c>
      <c r="G146" s="23">
        <v>44593</v>
      </c>
      <c r="H146" s="23">
        <v>44743</v>
      </c>
      <c r="I146" s="24">
        <v>60000</v>
      </c>
      <c r="J146" s="19">
        <f t="shared" si="16"/>
        <v>1722</v>
      </c>
      <c r="K146" s="24">
        <f t="shared" si="8"/>
        <v>1824</v>
      </c>
      <c r="L146" s="19">
        <v>3486.68</v>
      </c>
      <c r="M146" s="19">
        <f t="shared" si="2"/>
        <v>7032.68</v>
      </c>
      <c r="N146" s="19">
        <f t="shared" si="3"/>
        <v>52967.32</v>
      </c>
    </row>
    <row r="147" spans="1:14" s="22" customFormat="1" ht="45" customHeight="1">
      <c r="A147" s="12">
        <v>134</v>
      </c>
      <c r="B147" s="13" t="s">
        <v>194</v>
      </c>
      <c r="C147" s="14" t="s">
        <v>160</v>
      </c>
      <c r="D147" s="14" t="s">
        <v>51</v>
      </c>
      <c r="E147" s="15" t="s">
        <v>20</v>
      </c>
      <c r="F147" s="16" t="s">
        <v>21</v>
      </c>
      <c r="G147" s="17">
        <v>44516</v>
      </c>
      <c r="H147" s="17">
        <v>44697</v>
      </c>
      <c r="I147" s="18">
        <v>90000</v>
      </c>
      <c r="J147" s="19">
        <f t="shared" si="16"/>
        <v>2583</v>
      </c>
      <c r="K147" s="24">
        <f t="shared" si="8"/>
        <v>2736</v>
      </c>
      <c r="L147" s="19">
        <v>9753.1200000000008</v>
      </c>
      <c r="M147" s="19">
        <f t="shared" ref="M147:M218" si="17">SUM(J147:L147)</f>
        <v>15072.12</v>
      </c>
      <c r="N147" s="19">
        <f t="shared" ref="N147:N210" si="18">I147-M147</f>
        <v>74927.88</v>
      </c>
    </row>
    <row r="148" spans="1:14" s="22" customFormat="1" ht="45" customHeight="1">
      <c r="A148" s="12">
        <v>135</v>
      </c>
      <c r="B148" s="13" t="s">
        <v>195</v>
      </c>
      <c r="C148" s="14" t="s">
        <v>160</v>
      </c>
      <c r="D148" s="14" t="s">
        <v>51</v>
      </c>
      <c r="E148" s="15" t="s">
        <v>20</v>
      </c>
      <c r="F148" s="16" t="s">
        <v>21</v>
      </c>
      <c r="G148" s="23">
        <v>44593</v>
      </c>
      <c r="H148" s="23">
        <v>44743</v>
      </c>
      <c r="I148" s="18">
        <v>90000</v>
      </c>
      <c r="J148" s="19">
        <f t="shared" si="16"/>
        <v>2583</v>
      </c>
      <c r="K148" s="24">
        <f t="shared" si="8"/>
        <v>2736</v>
      </c>
      <c r="L148" s="19">
        <v>9753.1200000000008</v>
      </c>
      <c r="M148" s="19">
        <v>15097.12</v>
      </c>
      <c r="N148" s="19">
        <f t="shared" si="18"/>
        <v>74902.880000000005</v>
      </c>
    </row>
    <row r="149" spans="1:14" s="22" customFormat="1" ht="45" customHeight="1">
      <c r="A149" s="12">
        <v>136</v>
      </c>
      <c r="B149" s="49" t="s">
        <v>196</v>
      </c>
      <c r="C149" s="50" t="s">
        <v>160</v>
      </c>
      <c r="D149" s="14" t="s">
        <v>51</v>
      </c>
      <c r="E149" s="15" t="s">
        <v>20</v>
      </c>
      <c r="F149" s="16" t="s">
        <v>21</v>
      </c>
      <c r="G149" s="23">
        <v>44652</v>
      </c>
      <c r="H149" s="23">
        <v>44805</v>
      </c>
      <c r="I149" s="18">
        <v>90000</v>
      </c>
      <c r="J149" s="19">
        <f t="shared" si="16"/>
        <v>2583</v>
      </c>
      <c r="K149" s="24">
        <f t="shared" si="8"/>
        <v>2736</v>
      </c>
      <c r="L149" s="19">
        <v>9753.1200000000008</v>
      </c>
      <c r="M149" s="19">
        <v>15097.12</v>
      </c>
      <c r="N149" s="19">
        <f t="shared" si="18"/>
        <v>74902.880000000005</v>
      </c>
    </row>
    <row r="150" spans="1:14" s="22" customFormat="1" ht="45" customHeight="1">
      <c r="A150" s="12">
        <v>137</v>
      </c>
      <c r="B150" s="13" t="s">
        <v>197</v>
      </c>
      <c r="C150" s="14" t="s">
        <v>160</v>
      </c>
      <c r="D150" s="14" t="s">
        <v>51</v>
      </c>
      <c r="E150" s="15" t="s">
        <v>20</v>
      </c>
      <c r="F150" s="16" t="s">
        <v>21</v>
      </c>
      <c r="G150" s="17">
        <v>44593</v>
      </c>
      <c r="H150" s="17">
        <v>44743</v>
      </c>
      <c r="I150" s="18">
        <v>90000</v>
      </c>
      <c r="J150" s="19">
        <f t="shared" si="16"/>
        <v>2583</v>
      </c>
      <c r="K150" s="24">
        <f t="shared" si="8"/>
        <v>2736</v>
      </c>
      <c r="L150" s="19">
        <v>9753.1200000000008</v>
      </c>
      <c r="M150" s="19">
        <f t="shared" ref="M150:M151" si="19">SUM(J150:L150)</f>
        <v>15072.12</v>
      </c>
      <c r="N150" s="19">
        <f t="shared" si="18"/>
        <v>74927.88</v>
      </c>
    </row>
    <row r="151" spans="1:14" s="22" customFormat="1" ht="45" customHeight="1">
      <c r="A151" s="12">
        <v>138</v>
      </c>
      <c r="B151" s="13" t="s">
        <v>198</v>
      </c>
      <c r="C151" s="14" t="s">
        <v>160</v>
      </c>
      <c r="D151" s="14" t="s">
        <v>199</v>
      </c>
      <c r="E151" s="15" t="s">
        <v>20</v>
      </c>
      <c r="F151" s="16" t="s">
        <v>21</v>
      </c>
      <c r="G151" s="17">
        <v>44601</v>
      </c>
      <c r="H151" s="17">
        <v>44751</v>
      </c>
      <c r="I151" s="18">
        <v>90000</v>
      </c>
      <c r="J151" s="19">
        <f t="shared" si="16"/>
        <v>2583</v>
      </c>
      <c r="K151" s="24">
        <f t="shared" si="8"/>
        <v>2736</v>
      </c>
      <c r="L151" s="19">
        <v>9078.06</v>
      </c>
      <c r="M151" s="19">
        <f t="shared" si="19"/>
        <v>14397.06</v>
      </c>
      <c r="N151" s="19">
        <f t="shared" si="18"/>
        <v>75602.94</v>
      </c>
    </row>
    <row r="152" spans="1:14" s="22" customFormat="1" ht="45" customHeight="1">
      <c r="A152" s="12">
        <v>139</v>
      </c>
      <c r="B152" s="13" t="s">
        <v>200</v>
      </c>
      <c r="C152" s="14" t="s">
        <v>160</v>
      </c>
      <c r="D152" s="14" t="s">
        <v>51</v>
      </c>
      <c r="E152" s="15" t="s">
        <v>20</v>
      </c>
      <c r="F152" s="16" t="s">
        <v>25</v>
      </c>
      <c r="G152" s="17">
        <v>44540</v>
      </c>
      <c r="H152" s="17">
        <v>44722</v>
      </c>
      <c r="I152" s="18">
        <v>90000</v>
      </c>
      <c r="J152" s="19">
        <f t="shared" si="16"/>
        <v>2583</v>
      </c>
      <c r="K152" s="24">
        <f t="shared" si="8"/>
        <v>2736</v>
      </c>
      <c r="L152" s="19">
        <v>9753.1200000000008</v>
      </c>
      <c r="M152" s="19">
        <f t="shared" si="17"/>
        <v>15072.12</v>
      </c>
      <c r="N152" s="19">
        <f t="shared" si="18"/>
        <v>74927.88</v>
      </c>
    </row>
    <row r="153" spans="1:14" s="22" customFormat="1" ht="45" customHeight="1">
      <c r="A153" s="12">
        <v>140</v>
      </c>
      <c r="B153" s="13" t="s">
        <v>201</v>
      </c>
      <c r="C153" s="14" t="s">
        <v>160</v>
      </c>
      <c r="D153" s="14" t="s">
        <v>51</v>
      </c>
      <c r="E153" s="15" t="s">
        <v>20</v>
      </c>
      <c r="F153" s="16" t="s">
        <v>21</v>
      </c>
      <c r="G153" s="17">
        <v>44593</v>
      </c>
      <c r="H153" s="17">
        <v>44774</v>
      </c>
      <c r="I153" s="18">
        <v>40000</v>
      </c>
      <c r="J153" s="19">
        <f t="shared" si="16"/>
        <v>1148</v>
      </c>
      <c r="K153" s="24">
        <f t="shared" si="8"/>
        <v>1216</v>
      </c>
      <c r="L153" s="19">
        <v>442.65</v>
      </c>
      <c r="M153" s="19">
        <f t="shared" si="17"/>
        <v>2806.65</v>
      </c>
      <c r="N153" s="19">
        <f t="shared" si="18"/>
        <v>37193.35</v>
      </c>
    </row>
    <row r="154" spans="1:14" s="22" customFormat="1" ht="45" customHeight="1">
      <c r="A154" s="12">
        <v>141</v>
      </c>
      <c r="B154" s="13" t="s">
        <v>202</v>
      </c>
      <c r="C154" s="14" t="s">
        <v>160</v>
      </c>
      <c r="D154" s="14" t="s">
        <v>51</v>
      </c>
      <c r="E154" s="15" t="s">
        <v>20</v>
      </c>
      <c r="F154" s="16" t="s">
        <v>21</v>
      </c>
      <c r="G154" s="25">
        <v>44665</v>
      </c>
      <c r="H154" s="25">
        <v>44756</v>
      </c>
      <c r="I154" s="18">
        <v>90000</v>
      </c>
      <c r="J154" s="19">
        <f t="shared" si="16"/>
        <v>2583</v>
      </c>
      <c r="K154" s="24">
        <f t="shared" si="8"/>
        <v>2736</v>
      </c>
      <c r="L154" s="19">
        <v>9753.1200000000008</v>
      </c>
      <c r="M154" s="19">
        <f t="shared" si="17"/>
        <v>15072.12</v>
      </c>
      <c r="N154" s="19">
        <f t="shared" si="18"/>
        <v>74927.88</v>
      </c>
    </row>
    <row r="155" spans="1:14" s="22" customFormat="1" ht="45" customHeight="1">
      <c r="A155" s="12">
        <v>142</v>
      </c>
      <c r="B155" s="13" t="s">
        <v>203</v>
      </c>
      <c r="C155" s="14" t="s">
        <v>160</v>
      </c>
      <c r="D155" s="14" t="s">
        <v>51</v>
      </c>
      <c r="E155" s="15" t="s">
        <v>20</v>
      </c>
      <c r="F155" s="16" t="s">
        <v>21</v>
      </c>
      <c r="G155" s="23">
        <v>44593</v>
      </c>
      <c r="H155" s="23">
        <v>44774</v>
      </c>
      <c r="I155" s="24">
        <v>90000</v>
      </c>
      <c r="J155" s="19">
        <f t="shared" si="16"/>
        <v>2583</v>
      </c>
      <c r="K155" s="24">
        <f t="shared" si="8"/>
        <v>2736</v>
      </c>
      <c r="L155" s="19">
        <v>9753.1200000000008</v>
      </c>
      <c r="M155" s="19">
        <f t="shared" si="17"/>
        <v>15072.12</v>
      </c>
      <c r="N155" s="19">
        <f t="shared" si="18"/>
        <v>74927.88</v>
      </c>
    </row>
    <row r="156" spans="1:14" s="22" customFormat="1" ht="45" customHeight="1">
      <c r="A156" s="12">
        <v>143</v>
      </c>
      <c r="B156" s="13" t="s">
        <v>204</v>
      </c>
      <c r="C156" s="14" t="s">
        <v>160</v>
      </c>
      <c r="D156" s="14" t="s">
        <v>51</v>
      </c>
      <c r="E156" s="15" t="s">
        <v>20</v>
      </c>
      <c r="F156" s="16" t="s">
        <v>25</v>
      </c>
      <c r="G156" s="23">
        <v>44593</v>
      </c>
      <c r="H156" s="23">
        <v>44774</v>
      </c>
      <c r="I156" s="24">
        <v>90000</v>
      </c>
      <c r="J156" s="19">
        <f t="shared" si="16"/>
        <v>2583</v>
      </c>
      <c r="K156" s="24">
        <f t="shared" si="8"/>
        <v>2736</v>
      </c>
      <c r="L156" s="19">
        <v>9753.1200000000008</v>
      </c>
      <c r="M156" s="19">
        <f t="shared" si="17"/>
        <v>15072.12</v>
      </c>
      <c r="N156" s="19">
        <f t="shared" si="18"/>
        <v>74927.88</v>
      </c>
    </row>
    <row r="157" spans="1:14" s="22" customFormat="1" ht="45" customHeight="1">
      <c r="A157" s="12">
        <v>144</v>
      </c>
      <c r="B157" s="13" t="s">
        <v>205</v>
      </c>
      <c r="C157" s="14" t="s">
        <v>160</v>
      </c>
      <c r="D157" s="14" t="s">
        <v>51</v>
      </c>
      <c r="E157" s="15" t="s">
        <v>20</v>
      </c>
      <c r="F157" s="16" t="s">
        <v>21</v>
      </c>
      <c r="G157" s="23">
        <v>44593</v>
      </c>
      <c r="H157" s="23">
        <v>44743</v>
      </c>
      <c r="I157" s="24">
        <v>90000</v>
      </c>
      <c r="J157" s="19">
        <f t="shared" si="16"/>
        <v>2583</v>
      </c>
      <c r="K157" s="24">
        <f t="shared" si="8"/>
        <v>2736</v>
      </c>
      <c r="L157" s="19">
        <v>9753.1200000000008</v>
      </c>
      <c r="M157" s="19">
        <f t="shared" si="17"/>
        <v>15072.12</v>
      </c>
      <c r="N157" s="19">
        <f t="shared" si="18"/>
        <v>74927.88</v>
      </c>
    </row>
    <row r="158" spans="1:14" s="22" customFormat="1" ht="45" customHeight="1">
      <c r="A158" s="12">
        <v>145</v>
      </c>
      <c r="B158" s="13" t="s">
        <v>206</v>
      </c>
      <c r="C158" s="14" t="s">
        <v>160</v>
      </c>
      <c r="D158" s="14" t="s">
        <v>207</v>
      </c>
      <c r="E158" s="15" t="s">
        <v>20</v>
      </c>
      <c r="F158" s="16" t="s">
        <v>21</v>
      </c>
      <c r="G158" s="23">
        <v>44696</v>
      </c>
      <c r="H158" s="23">
        <v>44849</v>
      </c>
      <c r="I158" s="24">
        <v>100000</v>
      </c>
      <c r="J158" s="19">
        <v>2870</v>
      </c>
      <c r="K158" s="24">
        <f t="shared" si="8"/>
        <v>3040</v>
      </c>
      <c r="L158" s="19">
        <v>11767.84</v>
      </c>
      <c r="M158" s="19">
        <v>19052.96</v>
      </c>
      <c r="N158" s="19">
        <f t="shared" si="18"/>
        <v>80947.040000000008</v>
      </c>
    </row>
    <row r="159" spans="1:14" s="22" customFormat="1" ht="45" customHeight="1">
      <c r="A159" s="12">
        <v>146</v>
      </c>
      <c r="B159" s="13" t="s">
        <v>208</v>
      </c>
      <c r="C159" s="14" t="s">
        <v>160</v>
      </c>
      <c r="D159" s="14" t="s">
        <v>51</v>
      </c>
      <c r="E159" s="15" t="s">
        <v>20</v>
      </c>
      <c r="F159" s="16" t="s">
        <v>21</v>
      </c>
      <c r="G159" s="23">
        <v>44454</v>
      </c>
      <c r="H159" s="23">
        <v>44696</v>
      </c>
      <c r="I159" s="24">
        <v>90000</v>
      </c>
      <c r="J159" s="19">
        <f t="shared" ref="J159:J198" si="20">+I159*2.87%</f>
        <v>2583</v>
      </c>
      <c r="K159" s="24">
        <f t="shared" si="8"/>
        <v>2736</v>
      </c>
      <c r="L159" s="19">
        <v>9415.59</v>
      </c>
      <c r="M159" s="19">
        <f t="shared" si="17"/>
        <v>14734.59</v>
      </c>
      <c r="N159" s="19">
        <f t="shared" si="18"/>
        <v>75265.41</v>
      </c>
    </row>
    <row r="160" spans="1:14" s="22" customFormat="1" ht="45" customHeight="1">
      <c r="A160" s="12">
        <v>147</v>
      </c>
      <c r="B160" s="13" t="s">
        <v>209</v>
      </c>
      <c r="C160" s="14" t="s">
        <v>160</v>
      </c>
      <c r="D160" s="14" t="s">
        <v>51</v>
      </c>
      <c r="E160" s="15" t="s">
        <v>20</v>
      </c>
      <c r="F160" s="16" t="s">
        <v>21</v>
      </c>
      <c r="G160" s="23">
        <v>44562</v>
      </c>
      <c r="H160" s="23">
        <v>44743</v>
      </c>
      <c r="I160" s="24">
        <v>55000</v>
      </c>
      <c r="J160" s="28">
        <f t="shared" si="20"/>
        <v>1578.5</v>
      </c>
      <c r="K160" s="24">
        <f t="shared" si="8"/>
        <v>1672</v>
      </c>
      <c r="L160" s="19">
        <v>2559.6799999999998</v>
      </c>
      <c r="M160" s="19">
        <f t="shared" si="17"/>
        <v>5810.18</v>
      </c>
      <c r="N160" s="19">
        <f t="shared" si="18"/>
        <v>49189.82</v>
      </c>
    </row>
    <row r="161" spans="1:14" s="22" customFormat="1" ht="45" customHeight="1">
      <c r="A161" s="12">
        <v>148</v>
      </c>
      <c r="B161" s="13" t="s">
        <v>210</v>
      </c>
      <c r="C161" s="14" t="s">
        <v>160</v>
      </c>
      <c r="D161" s="14" t="s">
        <v>51</v>
      </c>
      <c r="E161" s="15" t="s">
        <v>20</v>
      </c>
      <c r="F161" s="16" t="s">
        <v>21</v>
      </c>
      <c r="G161" s="23">
        <v>44562</v>
      </c>
      <c r="H161" s="23">
        <v>44743</v>
      </c>
      <c r="I161" s="24">
        <v>55000</v>
      </c>
      <c r="J161" s="28">
        <f t="shared" si="20"/>
        <v>1578.5</v>
      </c>
      <c r="K161" s="24">
        <f t="shared" si="8"/>
        <v>1672</v>
      </c>
      <c r="L161" s="19">
        <v>2559.6799999999998</v>
      </c>
      <c r="M161" s="19">
        <f t="shared" si="17"/>
        <v>5810.18</v>
      </c>
      <c r="N161" s="19">
        <f t="shared" si="18"/>
        <v>49189.82</v>
      </c>
    </row>
    <row r="162" spans="1:14" s="22" customFormat="1" ht="45" customHeight="1">
      <c r="A162" s="12">
        <v>149</v>
      </c>
      <c r="B162" s="13" t="s">
        <v>211</v>
      </c>
      <c r="C162" s="14" t="s">
        <v>160</v>
      </c>
      <c r="D162" s="14" t="s">
        <v>51</v>
      </c>
      <c r="E162" s="15" t="s">
        <v>20</v>
      </c>
      <c r="F162" s="16" t="s">
        <v>21</v>
      </c>
      <c r="G162" s="23">
        <v>44593</v>
      </c>
      <c r="H162" s="23">
        <v>44743</v>
      </c>
      <c r="I162" s="24">
        <v>90000</v>
      </c>
      <c r="J162" s="28">
        <f t="shared" si="20"/>
        <v>2583</v>
      </c>
      <c r="K162" s="24">
        <f t="shared" si="8"/>
        <v>2736</v>
      </c>
      <c r="L162" s="19">
        <v>9753.1200000000008</v>
      </c>
      <c r="M162" s="19">
        <f t="shared" si="17"/>
        <v>15072.12</v>
      </c>
      <c r="N162" s="19">
        <f t="shared" si="18"/>
        <v>74927.88</v>
      </c>
    </row>
    <row r="163" spans="1:14" s="22" customFormat="1" ht="45" customHeight="1">
      <c r="A163" s="12">
        <v>150</v>
      </c>
      <c r="B163" s="13" t="s">
        <v>212</v>
      </c>
      <c r="C163" s="14" t="s">
        <v>160</v>
      </c>
      <c r="D163" s="14" t="s">
        <v>51</v>
      </c>
      <c r="E163" s="15" t="s">
        <v>20</v>
      </c>
      <c r="F163" s="16" t="s">
        <v>25</v>
      </c>
      <c r="G163" s="23">
        <v>44593</v>
      </c>
      <c r="H163" s="23">
        <v>44743</v>
      </c>
      <c r="I163" s="24">
        <v>70000</v>
      </c>
      <c r="J163" s="28">
        <f t="shared" si="20"/>
        <v>2009</v>
      </c>
      <c r="K163" s="24">
        <f t="shared" si="8"/>
        <v>2128</v>
      </c>
      <c r="L163" s="19">
        <v>5368.48</v>
      </c>
      <c r="M163" s="19">
        <f t="shared" si="17"/>
        <v>9505.48</v>
      </c>
      <c r="N163" s="19">
        <f t="shared" si="18"/>
        <v>60494.520000000004</v>
      </c>
    </row>
    <row r="164" spans="1:14" s="22" customFormat="1" ht="45" customHeight="1">
      <c r="A164" s="12">
        <v>151</v>
      </c>
      <c r="B164" s="13" t="s">
        <v>213</v>
      </c>
      <c r="C164" s="14" t="s">
        <v>160</v>
      </c>
      <c r="D164" s="13" t="s">
        <v>214</v>
      </c>
      <c r="E164" s="15" t="s">
        <v>20</v>
      </c>
      <c r="F164" s="16" t="s">
        <v>21</v>
      </c>
      <c r="G164" s="23">
        <v>44454</v>
      </c>
      <c r="H164" s="23">
        <v>44696</v>
      </c>
      <c r="I164" s="24">
        <v>35000</v>
      </c>
      <c r="J164" s="19">
        <f t="shared" si="20"/>
        <v>1004.5</v>
      </c>
      <c r="K164" s="24">
        <f t="shared" si="8"/>
        <v>1064</v>
      </c>
      <c r="L164" s="19">
        <v>0</v>
      </c>
      <c r="M164" s="19">
        <f t="shared" si="17"/>
        <v>2068.5</v>
      </c>
      <c r="N164" s="19">
        <f t="shared" si="18"/>
        <v>32931.5</v>
      </c>
    </row>
    <row r="165" spans="1:14" s="22" customFormat="1" ht="45" customHeight="1">
      <c r="A165" s="12">
        <v>152</v>
      </c>
      <c r="B165" s="13" t="s">
        <v>215</v>
      </c>
      <c r="C165" s="14" t="s">
        <v>160</v>
      </c>
      <c r="D165" s="14" t="s">
        <v>216</v>
      </c>
      <c r="E165" s="15" t="s">
        <v>20</v>
      </c>
      <c r="F165" s="42" t="s">
        <v>25</v>
      </c>
      <c r="G165" s="23">
        <v>44593</v>
      </c>
      <c r="H165" s="23">
        <v>44743</v>
      </c>
      <c r="I165" s="24">
        <v>40000</v>
      </c>
      <c r="J165" s="19">
        <f t="shared" si="20"/>
        <v>1148</v>
      </c>
      <c r="K165" s="24">
        <f t="shared" si="8"/>
        <v>1216</v>
      </c>
      <c r="L165" s="19">
        <v>442.65</v>
      </c>
      <c r="M165" s="19">
        <f t="shared" si="17"/>
        <v>2806.65</v>
      </c>
      <c r="N165" s="19">
        <f t="shared" si="18"/>
        <v>37193.35</v>
      </c>
    </row>
    <row r="166" spans="1:14" s="22" customFormat="1" ht="45" customHeight="1">
      <c r="A166" s="12">
        <v>153</v>
      </c>
      <c r="B166" s="13" t="s">
        <v>217</v>
      </c>
      <c r="C166" s="14" t="s">
        <v>160</v>
      </c>
      <c r="D166" s="14" t="s">
        <v>216</v>
      </c>
      <c r="E166" s="15" t="s">
        <v>20</v>
      </c>
      <c r="F166" s="42" t="s">
        <v>21</v>
      </c>
      <c r="G166" s="23">
        <v>44593</v>
      </c>
      <c r="H166" s="23">
        <v>44743</v>
      </c>
      <c r="I166" s="24">
        <v>40000</v>
      </c>
      <c r="J166" s="19">
        <f t="shared" si="20"/>
        <v>1148</v>
      </c>
      <c r="K166" s="24">
        <f t="shared" si="8"/>
        <v>1216</v>
      </c>
      <c r="L166" s="19">
        <v>442.65</v>
      </c>
      <c r="M166" s="19">
        <f t="shared" si="17"/>
        <v>2806.65</v>
      </c>
      <c r="N166" s="19">
        <f t="shared" si="18"/>
        <v>37193.35</v>
      </c>
    </row>
    <row r="167" spans="1:14" s="22" customFormat="1" ht="45" customHeight="1">
      <c r="A167" s="12">
        <v>154</v>
      </c>
      <c r="B167" s="13" t="s">
        <v>218</v>
      </c>
      <c r="C167" s="14" t="s">
        <v>160</v>
      </c>
      <c r="D167" s="14" t="s">
        <v>216</v>
      </c>
      <c r="E167" s="15" t="s">
        <v>20</v>
      </c>
      <c r="F167" s="42" t="s">
        <v>21</v>
      </c>
      <c r="G167" s="23">
        <v>44593</v>
      </c>
      <c r="H167" s="23">
        <v>44743</v>
      </c>
      <c r="I167" s="24">
        <v>40000</v>
      </c>
      <c r="J167" s="19">
        <f t="shared" si="20"/>
        <v>1148</v>
      </c>
      <c r="K167" s="24">
        <f t="shared" si="8"/>
        <v>1216</v>
      </c>
      <c r="L167" s="19">
        <v>442.65</v>
      </c>
      <c r="M167" s="19">
        <f t="shared" si="17"/>
        <v>2806.65</v>
      </c>
      <c r="N167" s="19">
        <f t="shared" si="18"/>
        <v>37193.35</v>
      </c>
    </row>
    <row r="168" spans="1:14" s="22" customFormat="1" ht="45" customHeight="1">
      <c r="A168" s="12">
        <v>155</v>
      </c>
      <c r="B168" s="13" t="s">
        <v>219</v>
      </c>
      <c r="C168" s="14" t="s">
        <v>160</v>
      </c>
      <c r="D168" s="14" t="s">
        <v>216</v>
      </c>
      <c r="E168" s="15" t="s">
        <v>20</v>
      </c>
      <c r="F168" s="16" t="s">
        <v>21</v>
      </c>
      <c r="G168" s="25">
        <v>44652</v>
      </c>
      <c r="H168" s="25">
        <v>44805</v>
      </c>
      <c r="I168" s="18">
        <v>25000</v>
      </c>
      <c r="J168" s="19">
        <f t="shared" si="20"/>
        <v>717.5</v>
      </c>
      <c r="K168" s="24">
        <f t="shared" si="8"/>
        <v>760</v>
      </c>
      <c r="L168" s="19">
        <v>0</v>
      </c>
      <c r="M168" s="19">
        <f t="shared" si="17"/>
        <v>1477.5</v>
      </c>
      <c r="N168" s="19">
        <f t="shared" si="18"/>
        <v>23522.5</v>
      </c>
    </row>
    <row r="169" spans="1:14" s="22" customFormat="1" ht="45" customHeight="1">
      <c r="A169" s="12">
        <v>156</v>
      </c>
      <c r="B169" s="13" t="s">
        <v>220</v>
      </c>
      <c r="C169" s="14" t="s">
        <v>160</v>
      </c>
      <c r="D169" s="14" t="s">
        <v>216</v>
      </c>
      <c r="E169" s="15" t="s">
        <v>20</v>
      </c>
      <c r="F169" s="16" t="s">
        <v>21</v>
      </c>
      <c r="G169" s="23">
        <v>44511</v>
      </c>
      <c r="H169" s="23">
        <v>44692</v>
      </c>
      <c r="I169" s="24">
        <v>40000</v>
      </c>
      <c r="J169" s="19">
        <f t="shared" si="20"/>
        <v>1148</v>
      </c>
      <c r="K169" s="24">
        <f t="shared" si="8"/>
        <v>1216</v>
      </c>
      <c r="L169" s="19">
        <v>442.65</v>
      </c>
      <c r="M169" s="19">
        <f t="shared" si="17"/>
        <v>2806.65</v>
      </c>
      <c r="N169" s="19">
        <f t="shared" si="18"/>
        <v>37193.35</v>
      </c>
    </row>
    <row r="170" spans="1:14" s="22" customFormat="1" ht="45" customHeight="1">
      <c r="A170" s="12">
        <v>157</v>
      </c>
      <c r="B170" s="13" t="s">
        <v>221</v>
      </c>
      <c r="C170" s="14" t="s">
        <v>160</v>
      </c>
      <c r="D170" s="14" t="s">
        <v>216</v>
      </c>
      <c r="E170" s="15" t="s">
        <v>20</v>
      </c>
      <c r="F170" s="16" t="s">
        <v>21</v>
      </c>
      <c r="G170" s="23">
        <v>44593</v>
      </c>
      <c r="H170" s="23">
        <v>44774</v>
      </c>
      <c r="I170" s="24">
        <v>40000</v>
      </c>
      <c r="J170" s="19">
        <f t="shared" si="20"/>
        <v>1148</v>
      </c>
      <c r="K170" s="24">
        <f t="shared" si="8"/>
        <v>1216</v>
      </c>
      <c r="L170" s="19">
        <v>442.65</v>
      </c>
      <c r="M170" s="19">
        <f t="shared" si="17"/>
        <v>2806.65</v>
      </c>
      <c r="N170" s="19">
        <f t="shared" si="18"/>
        <v>37193.35</v>
      </c>
    </row>
    <row r="171" spans="1:14" s="22" customFormat="1" ht="45" customHeight="1">
      <c r="A171" s="12">
        <v>158</v>
      </c>
      <c r="B171" s="13" t="s">
        <v>222</v>
      </c>
      <c r="C171" s="14" t="s">
        <v>160</v>
      </c>
      <c r="D171" s="14" t="s">
        <v>216</v>
      </c>
      <c r="E171" s="15" t="s">
        <v>20</v>
      </c>
      <c r="F171" s="16" t="s">
        <v>21</v>
      </c>
      <c r="G171" s="23">
        <v>44593</v>
      </c>
      <c r="H171" s="23">
        <v>44774</v>
      </c>
      <c r="I171" s="24">
        <v>40000</v>
      </c>
      <c r="J171" s="19">
        <f t="shared" si="20"/>
        <v>1148</v>
      </c>
      <c r="K171" s="24">
        <f t="shared" si="8"/>
        <v>1216</v>
      </c>
      <c r="L171" s="19">
        <v>442.65</v>
      </c>
      <c r="M171" s="19">
        <f t="shared" si="17"/>
        <v>2806.65</v>
      </c>
      <c r="N171" s="19">
        <f t="shared" si="18"/>
        <v>37193.35</v>
      </c>
    </row>
    <row r="172" spans="1:14" s="22" customFormat="1" ht="45" customHeight="1">
      <c r="A172" s="12">
        <v>159</v>
      </c>
      <c r="B172" s="49" t="s">
        <v>223</v>
      </c>
      <c r="C172" s="50" t="s">
        <v>160</v>
      </c>
      <c r="D172" s="14" t="s">
        <v>216</v>
      </c>
      <c r="E172" s="15" t="s">
        <v>20</v>
      </c>
      <c r="F172" s="16" t="s">
        <v>21</v>
      </c>
      <c r="G172" s="23">
        <v>44652</v>
      </c>
      <c r="H172" s="23">
        <v>44805</v>
      </c>
      <c r="I172" s="24">
        <v>45000</v>
      </c>
      <c r="J172" s="19">
        <f t="shared" si="20"/>
        <v>1291.5</v>
      </c>
      <c r="K172" s="24">
        <f t="shared" si="8"/>
        <v>1368</v>
      </c>
      <c r="L172" s="28">
        <v>1148.33</v>
      </c>
      <c r="M172" s="19">
        <v>3832.83</v>
      </c>
      <c r="N172" s="19">
        <f t="shared" si="18"/>
        <v>41167.17</v>
      </c>
    </row>
    <row r="173" spans="1:14" s="22" customFormat="1" ht="45" customHeight="1">
      <c r="A173" s="12">
        <v>160</v>
      </c>
      <c r="B173" s="27" t="s">
        <v>224</v>
      </c>
      <c r="C173" s="14" t="s">
        <v>225</v>
      </c>
      <c r="D173" s="14" t="s">
        <v>19</v>
      </c>
      <c r="E173" s="15" t="s">
        <v>20</v>
      </c>
      <c r="F173" s="16" t="s">
        <v>21</v>
      </c>
      <c r="G173" s="25">
        <v>44652</v>
      </c>
      <c r="H173" s="25">
        <v>44835</v>
      </c>
      <c r="I173" s="18">
        <v>120000</v>
      </c>
      <c r="J173" s="19">
        <f t="shared" si="20"/>
        <v>3444</v>
      </c>
      <c r="K173" s="24">
        <f t="shared" si="8"/>
        <v>3648</v>
      </c>
      <c r="L173" s="24">
        <v>16809.87</v>
      </c>
      <c r="M173" s="19">
        <f t="shared" si="17"/>
        <v>23901.87</v>
      </c>
      <c r="N173" s="19">
        <f t="shared" si="18"/>
        <v>96098.13</v>
      </c>
    </row>
    <row r="174" spans="1:14" s="22" customFormat="1" ht="45" customHeight="1">
      <c r="A174" s="12">
        <v>161</v>
      </c>
      <c r="B174" s="13" t="s">
        <v>226</v>
      </c>
      <c r="C174" s="14" t="s">
        <v>225</v>
      </c>
      <c r="D174" s="14" t="s">
        <v>227</v>
      </c>
      <c r="E174" s="15" t="s">
        <v>20</v>
      </c>
      <c r="F174" s="16" t="s">
        <v>21</v>
      </c>
      <c r="G174" s="23">
        <v>44531</v>
      </c>
      <c r="H174" s="23">
        <v>44713</v>
      </c>
      <c r="I174" s="24">
        <v>100000</v>
      </c>
      <c r="J174" s="19">
        <f t="shared" si="20"/>
        <v>2870</v>
      </c>
      <c r="K174" s="24">
        <f t="shared" si="8"/>
        <v>3040</v>
      </c>
      <c r="L174" s="24">
        <v>12105.37</v>
      </c>
      <c r="M174" s="19">
        <v>18040.37</v>
      </c>
      <c r="N174" s="19">
        <f t="shared" si="18"/>
        <v>81959.63</v>
      </c>
    </row>
    <row r="175" spans="1:14" s="22" customFormat="1" ht="45" customHeight="1">
      <c r="A175" s="12">
        <v>162</v>
      </c>
      <c r="B175" s="13" t="s">
        <v>228</v>
      </c>
      <c r="C175" s="14" t="s">
        <v>225</v>
      </c>
      <c r="D175" s="14" t="s">
        <v>147</v>
      </c>
      <c r="E175" s="15" t="s">
        <v>20</v>
      </c>
      <c r="F175" s="16" t="s">
        <v>21</v>
      </c>
      <c r="G175" s="23">
        <v>44593</v>
      </c>
      <c r="H175" s="23">
        <v>44774</v>
      </c>
      <c r="I175" s="24">
        <v>70000</v>
      </c>
      <c r="J175" s="19">
        <f t="shared" si="20"/>
        <v>2009</v>
      </c>
      <c r="K175" s="24">
        <f t="shared" si="8"/>
        <v>2128</v>
      </c>
      <c r="L175" s="19">
        <v>5098.45</v>
      </c>
      <c r="M175" s="19">
        <f t="shared" si="17"/>
        <v>9235.4500000000007</v>
      </c>
      <c r="N175" s="19">
        <f t="shared" si="18"/>
        <v>60764.55</v>
      </c>
    </row>
    <row r="176" spans="1:14" s="22" customFormat="1" ht="45" customHeight="1">
      <c r="A176" s="12">
        <v>163</v>
      </c>
      <c r="B176" s="13" t="s">
        <v>229</v>
      </c>
      <c r="C176" s="14" t="s">
        <v>225</v>
      </c>
      <c r="D176" s="14" t="s">
        <v>147</v>
      </c>
      <c r="E176" s="15" t="s">
        <v>20</v>
      </c>
      <c r="F176" s="16" t="s">
        <v>21</v>
      </c>
      <c r="G176" s="23">
        <v>44511</v>
      </c>
      <c r="H176" s="23">
        <v>44692</v>
      </c>
      <c r="I176" s="24">
        <v>60000</v>
      </c>
      <c r="J176" s="19">
        <f t="shared" si="20"/>
        <v>1722</v>
      </c>
      <c r="K176" s="24">
        <f t="shared" si="8"/>
        <v>1824</v>
      </c>
      <c r="L176" s="19">
        <v>3486.68</v>
      </c>
      <c r="M176" s="19">
        <f t="shared" si="17"/>
        <v>7032.68</v>
      </c>
      <c r="N176" s="19">
        <f t="shared" si="18"/>
        <v>52967.32</v>
      </c>
    </row>
    <row r="177" spans="1:14" s="22" customFormat="1" ht="45" customHeight="1">
      <c r="A177" s="12">
        <v>164</v>
      </c>
      <c r="B177" s="13" t="s">
        <v>230</v>
      </c>
      <c r="C177" s="14" t="s">
        <v>225</v>
      </c>
      <c r="D177" s="14" t="s">
        <v>147</v>
      </c>
      <c r="E177" s="15" t="s">
        <v>20</v>
      </c>
      <c r="F177" s="16" t="s">
        <v>21</v>
      </c>
      <c r="G177" s="23">
        <v>44511</v>
      </c>
      <c r="H177" s="23">
        <v>44692</v>
      </c>
      <c r="I177" s="24">
        <v>60000</v>
      </c>
      <c r="J177" s="19">
        <f t="shared" si="20"/>
        <v>1722</v>
      </c>
      <c r="K177" s="24">
        <f t="shared" si="8"/>
        <v>1824</v>
      </c>
      <c r="L177" s="19">
        <v>3486.68</v>
      </c>
      <c r="M177" s="19">
        <f t="shared" si="17"/>
        <v>7032.68</v>
      </c>
      <c r="N177" s="19">
        <f t="shared" si="18"/>
        <v>52967.32</v>
      </c>
    </row>
    <row r="178" spans="1:14" s="22" customFormat="1" ht="45" customHeight="1">
      <c r="A178" s="12">
        <v>165</v>
      </c>
      <c r="B178" s="13" t="s">
        <v>231</v>
      </c>
      <c r="C178" s="14" t="s">
        <v>225</v>
      </c>
      <c r="D178" s="14" t="s">
        <v>216</v>
      </c>
      <c r="E178" s="15" t="s">
        <v>20</v>
      </c>
      <c r="F178" s="16" t="s">
        <v>21</v>
      </c>
      <c r="G178" s="23">
        <v>44593</v>
      </c>
      <c r="H178" s="23">
        <v>44774</v>
      </c>
      <c r="I178" s="24">
        <v>40000</v>
      </c>
      <c r="J178" s="19">
        <f t="shared" si="20"/>
        <v>1148</v>
      </c>
      <c r="K178" s="24">
        <f t="shared" ref="K178:K182" si="21">+I178*3.04%</f>
        <v>1216</v>
      </c>
      <c r="L178" s="19">
        <v>442.65</v>
      </c>
      <c r="M178" s="19">
        <f t="shared" si="17"/>
        <v>2806.65</v>
      </c>
      <c r="N178" s="19">
        <f t="shared" si="18"/>
        <v>37193.35</v>
      </c>
    </row>
    <row r="179" spans="1:14" s="22" customFormat="1" ht="45" customHeight="1">
      <c r="A179" s="12">
        <v>166</v>
      </c>
      <c r="B179" s="13" t="s">
        <v>232</v>
      </c>
      <c r="C179" s="14" t="s">
        <v>225</v>
      </c>
      <c r="D179" s="14" t="s">
        <v>216</v>
      </c>
      <c r="E179" s="15" t="s">
        <v>20</v>
      </c>
      <c r="F179" s="16" t="s">
        <v>21</v>
      </c>
      <c r="G179" s="23">
        <v>44511</v>
      </c>
      <c r="H179" s="23">
        <v>44723</v>
      </c>
      <c r="I179" s="24">
        <v>40000</v>
      </c>
      <c r="J179" s="19">
        <f t="shared" si="20"/>
        <v>1148</v>
      </c>
      <c r="K179" s="24">
        <f t="shared" si="21"/>
        <v>1216</v>
      </c>
      <c r="L179" s="19">
        <v>442.65</v>
      </c>
      <c r="M179" s="19">
        <f t="shared" si="17"/>
        <v>2806.65</v>
      </c>
      <c r="N179" s="19">
        <f t="shared" si="18"/>
        <v>37193.35</v>
      </c>
    </row>
    <row r="180" spans="1:14" s="22" customFormat="1" ht="45" customHeight="1">
      <c r="A180" s="12">
        <v>167</v>
      </c>
      <c r="B180" s="13" t="s">
        <v>233</v>
      </c>
      <c r="C180" s="14" t="s">
        <v>225</v>
      </c>
      <c r="D180" s="13" t="s">
        <v>216</v>
      </c>
      <c r="E180" s="15" t="s">
        <v>20</v>
      </c>
      <c r="F180" s="16" t="s">
        <v>21</v>
      </c>
      <c r="G180" s="23">
        <v>44454</v>
      </c>
      <c r="H180" s="23">
        <v>44696</v>
      </c>
      <c r="I180" s="24">
        <v>40000</v>
      </c>
      <c r="J180" s="19">
        <f t="shared" si="20"/>
        <v>1148</v>
      </c>
      <c r="K180" s="24">
        <f t="shared" si="21"/>
        <v>1216</v>
      </c>
      <c r="L180" s="19">
        <v>442.65</v>
      </c>
      <c r="M180" s="19">
        <f t="shared" si="17"/>
        <v>2806.65</v>
      </c>
      <c r="N180" s="19">
        <f t="shared" si="18"/>
        <v>37193.35</v>
      </c>
    </row>
    <row r="181" spans="1:14" s="22" customFormat="1" ht="45" customHeight="1">
      <c r="A181" s="12">
        <v>168</v>
      </c>
      <c r="B181" s="13" t="s">
        <v>234</v>
      </c>
      <c r="C181" s="14" t="s">
        <v>225</v>
      </c>
      <c r="D181" s="14" t="s">
        <v>235</v>
      </c>
      <c r="E181" s="15" t="s">
        <v>20</v>
      </c>
      <c r="F181" s="16" t="s">
        <v>21</v>
      </c>
      <c r="G181" s="23">
        <v>44551</v>
      </c>
      <c r="H181" s="23">
        <v>44733</v>
      </c>
      <c r="I181" s="24">
        <v>45000</v>
      </c>
      <c r="J181" s="19">
        <f t="shared" si="20"/>
        <v>1291.5</v>
      </c>
      <c r="K181" s="24">
        <f t="shared" si="21"/>
        <v>1368</v>
      </c>
      <c r="L181" s="19">
        <v>1148.33</v>
      </c>
      <c r="M181" s="19">
        <f t="shared" si="17"/>
        <v>3807.83</v>
      </c>
      <c r="N181" s="19">
        <f t="shared" si="18"/>
        <v>41192.17</v>
      </c>
    </row>
    <row r="182" spans="1:14" s="43" customFormat="1" ht="45" customHeight="1">
      <c r="A182" s="12">
        <v>169</v>
      </c>
      <c r="B182" s="13" t="s">
        <v>236</v>
      </c>
      <c r="C182" s="14" t="s">
        <v>225</v>
      </c>
      <c r="D182" s="14" t="s">
        <v>216</v>
      </c>
      <c r="E182" s="15" t="s">
        <v>20</v>
      </c>
      <c r="F182" s="42" t="s">
        <v>21</v>
      </c>
      <c r="G182" s="17">
        <v>44593</v>
      </c>
      <c r="H182" s="17">
        <v>44774</v>
      </c>
      <c r="I182" s="18">
        <v>40000</v>
      </c>
      <c r="J182" s="19">
        <f t="shared" si="20"/>
        <v>1148</v>
      </c>
      <c r="K182" s="24">
        <f t="shared" si="21"/>
        <v>1216</v>
      </c>
      <c r="L182" s="19">
        <v>442.65</v>
      </c>
      <c r="M182" s="19">
        <f t="shared" si="17"/>
        <v>2806.65</v>
      </c>
      <c r="N182" s="19">
        <f t="shared" si="18"/>
        <v>37193.35</v>
      </c>
    </row>
    <row r="183" spans="1:14" s="43" customFormat="1" ht="45" customHeight="1">
      <c r="A183" s="12">
        <v>170</v>
      </c>
      <c r="B183" s="13" t="s">
        <v>237</v>
      </c>
      <c r="C183" s="14" t="s">
        <v>225</v>
      </c>
      <c r="D183" s="14" t="s">
        <v>216</v>
      </c>
      <c r="E183" s="15" t="s">
        <v>20</v>
      </c>
      <c r="F183" s="42" t="s">
        <v>21</v>
      </c>
      <c r="G183" s="17">
        <v>44621</v>
      </c>
      <c r="H183" s="17">
        <v>44774</v>
      </c>
      <c r="I183" s="18">
        <v>40000</v>
      </c>
      <c r="J183" s="19">
        <f t="shared" ref="J183" si="22">+I183*2.87%</f>
        <v>1148</v>
      </c>
      <c r="K183" s="24">
        <f t="shared" ref="K183" si="23">+I183*3.04%</f>
        <v>1216</v>
      </c>
      <c r="L183" s="19">
        <v>442.65</v>
      </c>
      <c r="M183" s="19">
        <f t="shared" ref="M183" si="24">SUM(J183:L183)</f>
        <v>2806.65</v>
      </c>
      <c r="N183" s="19">
        <f t="shared" si="18"/>
        <v>37193.35</v>
      </c>
    </row>
    <row r="184" spans="1:14" s="43" customFormat="1" ht="45" customHeight="1">
      <c r="A184" s="12">
        <v>171</v>
      </c>
      <c r="B184" s="13" t="s">
        <v>238</v>
      </c>
      <c r="C184" s="14" t="s">
        <v>225</v>
      </c>
      <c r="D184" s="14" t="s">
        <v>216</v>
      </c>
      <c r="E184" s="15" t="s">
        <v>20</v>
      </c>
      <c r="F184" s="42" t="s">
        <v>21</v>
      </c>
      <c r="G184" s="17">
        <v>44621</v>
      </c>
      <c r="H184" s="17">
        <v>44774</v>
      </c>
      <c r="I184" s="18">
        <v>40000</v>
      </c>
      <c r="J184" s="19">
        <v>1148</v>
      </c>
      <c r="K184" s="24">
        <v>1216</v>
      </c>
      <c r="L184" s="19">
        <v>442.65</v>
      </c>
      <c r="M184" s="19">
        <v>2806.65</v>
      </c>
      <c r="N184" s="19">
        <f t="shared" si="18"/>
        <v>37193.35</v>
      </c>
    </row>
    <row r="185" spans="1:14" s="22" customFormat="1" ht="45" customHeight="1">
      <c r="A185" s="12">
        <v>172</v>
      </c>
      <c r="B185" s="13" t="s">
        <v>239</v>
      </c>
      <c r="C185" s="14" t="s">
        <v>240</v>
      </c>
      <c r="D185" s="14" t="s">
        <v>241</v>
      </c>
      <c r="E185" s="15" t="s">
        <v>20</v>
      </c>
      <c r="F185" s="16" t="s">
        <v>21</v>
      </c>
      <c r="G185" s="23">
        <v>44593</v>
      </c>
      <c r="H185" s="23">
        <v>44774</v>
      </c>
      <c r="I185" s="18">
        <v>175000</v>
      </c>
      <c r="J185" s="19">
        <f t="shared" si="20"/>
        <v>5022.5</v>
      </c>
      <c r="K185" s="24">
        <f>162625*3.04%</f>
        <v>4943.8</v>
      </c>
      <c r="L185" s="19">
        <v>29841.29</v>
      </c>
      <c r="M185" s="19">
        <f t="shared" si="17"/>
        <v>39807.589999999997</v>
      </c>
      <c r="N185" s="19">
        <f t="shared" si="18"/>
        <v>135192.41</v>
      </c>
    </row>
    <row r="186" spans="1:14" s="22" customFormat="1" ht="45" customHeight="1">
      <c r="A186" s="12">
        <v>173</v>
      </c>
      <c r="B186" s="13" t="s">
        <v>242</v>
      </c>
      <c r="C186" s="14" t="s">
        <v>240</v>
      </c>
      <c r="D186" s="14" t="s">
        <v>19</v>
      </c>
      <c r="E186" s="15" t="s">
        <v>20</v>
      </c>
      <c r="F186" s="16" t="s">
        <v>21</v>
      </c>
      <c r="G186" s="23">
        <v>44593</v>
      </c>
      <c r="H186" s="23">
        <v>44774</v>
      </c>
      <c r="I186" s="18">
        <v>125000</v>
      </c>
      <c r="J186" s="19">
        <f t="shared" si="20"/>
        <v>3587.5</v>
      </c>
      <c r="K186" s="24">
        <f t="shared" ref="K186:K213" si="25">+I186*3.04%</f>
        <v>3800</v>
      </c>
      <c r="L186" s="19">
        <v>17985.990000000002</v>
      </c>
      <c r="M186" s="19">
        <f t="shared" si="17"/>
        <v>25373.49</v>
      </c>
      <c r="N186" s="19">
        <f t="shared" si="18"/>
        <v>99626.51</v>
      </c>
    </row>
    <row r="187" spans="1:14" s="22" customFormat="1" ht="45" customHeight="1">
      <c r="A187" s="12">
        <v>174</v>
      </c>
      <c r="B187" s="13" t="s">
        <v>243</v>
      </c>
      <c r="C187" s="14" t="s">
        <v>240</v>
      </c>
      <c r="D187" s="14" t="s">
        <v>244</v>
      </c>
      <c r="E187" s="15" t="s">
        <v>20</v>
      </c>
      <c r="F187" s="16" t="s">
        <v>21</v>
      </c>
      <c r="G187" s="23">
        <v>44565</v>
      </c>
      <c r="H187" s="23">
        <v>44716</v>
      </c>
      <c r="I187" s="24">
        <v>95000</v>
      </c>
      <c r="J187" s="19">
        <f t="shared" si="20"/>
        <v>2726.5</v>
      </c>
      <c r="K187" s="24">
        <f t="shared" si="25"/>
        <v>2888</v>
      </c>
      <c r="L187" s="19">
        <v>10929.24</v>
      </c>
      <c r="M187" s="19">
        <f t="shared" si="17"/>
        <v>16543.739999999998</v>
      </c>
      <c r="N187" s="19">
        <f t="shared" si="18"/>
        <v>78456.260000000009</v>
      </c>
    </row>
    <row r="188" spans="1:14" s="22" customFormat="1" ht="45" customHeight="1">
      <c r="A188" s="12">
        <v>175</v>
      </c>
      <c r="B188" s="13" t="s">
        <v>245</v>
      </c>
      <c r="C188" s="14" t="s">
        <v>246</v>
      </c>
      <c r="D188" s="14" t="s">
        <v>247</v>
      </c>
      <c r="E188" s="15" t="s">
        <v>20</v>
      </c>
      <c r="F188" s="16" t="s">
        <v>25</v>
      </c>
      <c r="G188" s="23">
        <v>44609</v>
      </c>
      <c r="H188" s="23">
        <v>44790</v>
      </c>
      <c r="I188" s="18">
        <v>100000</v>
      </c>
      <c r="J188" s="19">
        <f t="shared" si="20"/>
        <v>2870</v>
      </c>
      <c r="K188" s="24">
        <f t="shared" si="25"/>
        <v>3040</v>
      </c>
      <c r="L188" s="19">
        <v>11767.84</v>
      </c>
      <c r="M188" s="19">
        <f t="shared" si="17"/>
        <v>17677.84</v>
      </c>
      <c r="N188" s="19">
        <f t="shared" si="18"/>
        <v>82322.16</v>
      </c>
    </row>
    <row r="189" spans="1:14" s="22" customFormat="1" ht="45" customHeight="1">
      <c r="A189" s="12">
        <v>176</v>
      </c>
      <c r="B189" s="13" t="s">
        <v>248</v>
      </c>
      <c r="C189" s="14" t="s">
        <v>246</v>
      </c>
      <c r="D189" s="14" t="s">
        <v>249</v>
      </c>
      <c r="E189" s="15" t="s">
        <v>20</v>
      </c>
      <c r="F189" s="16" t="s">
        <v>25</v>
      </c>
      <c r="G189" s="23">
        <v>44621</v>
      </c>
      <c r="H189" s="23">
        <v>44805</v>
      </c>
      <c r="I189" s="24">
        <v>40000</v>
      </c>
      <c r="J189" s="19">
        <f t="shared" ref="J189:J190" si="26">+I189*2.87%</f>
        <v>1148</v>
      </c>
      <c r="K189" s="24">
        <f t="shared" si="25"/>
        <v>1216</v>
      </c>
      <c r="L189" s="19">
        <v>442.65</v>
      </c>
      <c r="M189" s="19">
        <f t="shared" ref="M189" si="27">SUM(J189:L189)</f>
        <v>2806.65</v>
      </c>
      <c r="N189" s="19">
        <f t="shared" si="18"/>
        <v>37193.35</v>
      </c>
    </row>
    <row r="190" spans="1:14" s="22" customFormat="1" ht="45" customHeight="1">
      <c r="A190" s="12">
        <v>177</v>
      </c>
      <c r="B190" s="13" t="s">
        <v>250</v>
      </c>
      <c r="C190" s="14" t="s">
        <v>246</v>
      </c>
      <c r="D190" s="14" t="s">
        <v>249</v>
      </c>
      <c r="E190" s="15" t="s">
        <v>20</v>
      </c>
      <c r="F190" s="16" t="s">
        <v>25</v>
      </c>
      <c r="G190" s="23">
        <v>44606</v>
      </c>
      <c r="H190" s="23">
        <v>44787</v>
      </c>
      <c r="I190" s="24">
        <v>40000</v>
      </c>
      <c r="J190" s="19">
        <f t="shared" si="26"/>
        <v>1148</v>
      </c>
      <c r="K190" s="24">
        <f t="shared" si="25"/>
        <v>1216</v>
      </c>
      <c r="L190" s="19">
        <v>442.65</v>
      </c>
      <c r="M190" s="19">
        <v>2831.65</v>
      </c>
      <c r="N190" s="19">
        <f t="shared" si="18"/>
        <v>37168.35</v>
      </c>
    </row>
    <row r="191" spans="1:14" s="22" customFormat="1" ht="45" customHeight="1">
      <c r="A191" s="12">
        <v>178</v>
      </c>
      <c r="B191" s="13" t="s">
        <v>251</v>
      </c>
      <c r="C191" s="14" t="s">
        <v>252</v>
      </c>
      <c r="D191" s="14" t="s">
        <v>253</v>
      </c>
      <c r="E191" s="15" t="s">
        <v>20</v>
      </c>
      <c r="F191" s="16" t="s">
        <v>21</v>
      </c>
      <c r="G191" s="17">
        <v>44603</v>
      </c>
      <c r="H191" s="17">
        <v>44784</v>
      </c>
      <c r="I191" s="18">
        <v>140000</v>
      </c>
      <c r="J191" s="19">
        <f t="shared" si="20"/>
        <v>4018</v>
      </c>
      <c r="K191" s="24">
        <f t="shared" si="25"/>
        <v>4256</v>
      </c>
      <c r="L191" s="19">
        <v>21514.37</v>
      </c>
      <c r="M191" s="19">
        <f t="shared" si="17"/>
        <v>29788.37</v>
      </c>
      <c r="N191" s="19">
        <f t="shared" si="18"/>
        <v>110211.63</v>
      </c>
    </row>
    <row r="192" spans="1:14" s="22" customFormat="1" ht="45" customHeight="1">
      <c r="A192" s="12">
        <v>179</v>
      </c>
      <c r="B192" s="13" t="s">
        <v>254</v>
      </c>
      <c r="C192" s="14" t="s">
        <v>252</v>
      </c>
      <c r="D192" s="14" t="s">
        <v>255</v>
      </c>
      <c r="E192" s="15" t="s">
        <v>20</v>
      </c>
      <c r="F192" s="16" t="s">
        <v>21</v>
      </c>
      <c r="G192" s="23">
        <v>44530</v>
      </c>
      <c r="H192" s="23">
        <v>44711</v>
      </c>
      <c r="I192" s="24">
        <v>70000</v>
      </c>
      <c r="J192" s="19">
        <f t="shared" si="20"/>
        <v>2009</v>
      </c>
      <c r="K192" s="24">
        <f t="shared" si="25"/>
        <v>2128</v>
      </c>
      <c r="L192" s="19">
        <v>5368.48</v>
      </c>
      <c r="M192" s="19">
        <f t="shared" si="17"/>
        <v>9505.48</v>
      </c>
      <c r="N192" s="19">
        <f t="shared" si="18"/>
        <v>60494.520000000004</v>
      </c>
    </row>
    <row r="193" spans="1:14" s="22" customFormat="1" ht="45" customHeight="1">
      <c r="A193" s="12">
        <v>180</v>
      </c>
      <c r="B193" s="13" t="s">
        <v>256</v>
      </c>
      <c r="C193" s="14" t="s">
        <v>252</v>
      </c>
      <c r="D193" s="14" t="s">
        <v>255</v>
      </c>
      <c r="E193" s="15" t="s">
        <v>20</v>
      </c>
      <c r="F193" s="16" t="s">
        <v>21</v>
      </c>
      <c r="G193" s="23">
        <v>44470</v>
      </c>
      <c r="H193" s="23">
        <v>44682</v>
      </c>
      <c r="I193" s="24">
        <v>50000</v>
      </c>
      <c r="J193" s="19">
        <f t="shared" si="20"/>
        <v>1435</v>
      </c>
      <c r="K193" s="24">
        <f t="shared" si="25"/>
        <v>1520</v>
      </c>
      <c r="L193" s="19">
        <v>1448.96</v>
      </c>
      <c r="M193" s="19">
        <f t="shared" si="17"/>
        <v>4403.96</v>
      </c>
      <c r="N193" s="19">
        <f t="shared" si="18"/>
        <v>45596.04</v>
      </c>
    </row>
    <row r="194" spans="1:14" s="22" customFormat="1" ht="45" customHeight="1">
      <c r="A194" s="12">
        <v>181</v>
      </c>
      <c r="B194" s="13" t="s">
        <v>257</v>
      </c>
      <c r="C194" s="14" t="s">
        <v>252</v>
      </c>
      <c r="D194" s="14" t="s">
        <v>258</v>
      </c>
      <c r="E194" s="15" t="s">
        <v>20</v>
      </c>
      <c r="F194" s="16" t="s">
        <v>25</v>
      </c>
      <c r="G194" s="25">
        <v>44299</v>
      </c>
      <c r="H194" s="25">
        <v>44847</v>
      </c>
      <c r="I194" s="24">
        <v>60000</v>
      </c>
      <c r="J194" s="19">
        <f t="shared" si="20"/>
        <v>1722</v>
      </c>
      <c r="K194" s="24">
        <f t="shared" si="25"/>
        <v>1824</v>
      </c>
      <c r="L194" s="19">
        <v>3216.65</v>
      </c>
      <c r="M194" s="19">
        <f t="shared" si="17"/>
        <v>6762.65</v>
      </c>
      <c r="N194" s="19">
        <f t="shared" si="18"/>
        <v>53237.35</v>
      </c>
    </row>
    <row r="195" spans="1:14" s="22" customFormat="1" ht="45" customHeight="1">
      <c r="A195" s="12">
        <v>182</v>
      </c>
      <c r="B195" s="13" t="s">
        <v>259</v>
      </c>
      <c r="C195" s="14" t="s">
        <v>260</v>
      </c>
      <c r="D195" s="14" t="s">
        <v>261</v>
      </c>
      <c r="E195" s="15" t="s">
        <v>20</v>
      </c>
      <c r="F195" s="16" t="s">
        <v>25</v>
      </c>
      <c r="G195" s="25">
        <v>44287</v>
      </c>
      <c r="H195" s="25">
        <v>44835</v>
      </c>
      <c r="I195" s="18">
        <v>130000</v>
      </c>
      <c r="J195" s="19">
        <f t="shared" si="20"/>
        <v>3731</v>
      </c>
      <c r="K195" s="24">
        <f t="shared" si="25"/>
        <v>3952</v>
      </c>
      <c r="L195" s="19">
        <v>19162.12</v>
      </c>
      <c r="M195" s="19">
        <f t="shared" si="17"/>
        <v>26845.119999999999</v>
      </c>
      <c r="N195" s="19">
        <f t="shared" si="18"/>
        <v>103154.88</v>
      </c>
    </row>
    <row r="196" spans="1:14" s="22" customFormat="1" ht="45" customHeight="1">
      <c r="A196" s="12">
        <v>183</v>
      </c>
      <c r="B196" s="13" t="s">
        <v>262</v>
      </c>
      <c r="C196" s="14" t="s">
        <v>260</v>
      </c>
      <c r="D196" s="14" t="s">
        <v>263</v>
      </c>
      <c r="E196" s="15" t="s">
        <v>20</v>
      </c>
      <c r="F196" s="16" t="s">
        <v>21</v>
      </c>
      <c r="G196" s="25">
        <v>44593</v>
      </c>
      <c r="H196" s="25">
        <v>44743</v>
      </c>
      <c r="I196" s="18">
        <v>70000</v>
      </c>
      <c r="J196" s="19">
        <f t="shared" si="20"/>
        <v>2009</v>
      </c>
      <c r="K196" s="24">
        <f t="shared" si="25"/>
        <v>2128</v>
      </c>
      <c r="L196" s="19">
        <v>5368.48</v>
      </c>
      <c r="M196" s="19">
        <f t="shared" si="17"/>
        <v>9505.48</v>
      </c>
      <c r="N196" s="19">
        <f t="shared" si="18"/>
        <v>60494.520000000004</v>
      </c>
    </row>
    <row r="197" spans="1:14" s="22" customFormat="1" ht="45" customHeight="1">
      <c r="A197" s="12">
        <v>184</v>
      </c>
      <c r="B197" s="13" t="s">
        <v>264</v>
      </c>
      <c r="C197" s="14" t="s">
        <v>260</v>
      </c>
      <c r="D197" s="14" t="s">
        <v>263</v>
      </c>
      <c r="E197" s="15" t="s">
        <v>20</v>
      </c>
      <c r="F197" s="16" t="s">
        <v>21</v>
      </c>
      <c r="G197" s="23">
        <v>44620</v>
      </c>
      <c r="H197" s="23">
        <v>44770</v>
      </c>
      <c r="I197" s="18">
        <v>60000</v>
      </c>
      <c r="J197" s="19">
        <f t="shared" si="20"/>
        <v>1722</v>
      </c>
      <c r="K197" s="24">
        <f t="shared" si="25"/>
        <v>1824</v>
      </c>
      <c r="L197" s="19">
        <v>3486.68</v>
      </c>
      <c r="M197" s="19">
        <v>7057.68</v>
      </c>
      <c r="N197" s="19">
        <f t="shared" si="18"/>
        <v>52942.32</v>
      </c>
    </row>
    <row r="198" spans="1:14" s="22" customFormat="1" ht="45" customHeight="1">
      <c r="A198" s="12">
        <v>185</v>
      </c>
      <c r="B198" s="13" t="s">
        <v>265</v>
      </c>
      <c r="C198" s="14" t="s">
        <v>260</v>
      </c>
      <c r="D198" s="14" t="s">
        <v>266</v>
      </c>
      <c r="E198" s="15" t="s">
        <v>20</v>
      </c>
      <c r="F198" s="16" t="s">
        <v>25</v>
      </c>
      <c r="G198" s="23">
        <v>44501</v>
      </c>
      <c r="H198" s="23">
        <v>44682</v>
      </c>
      <c r="I198" s="18">
        <v>130000</v>
      </c>
      <c r="J198" s="19">
        <f t="shared" si="20"/>
        <v>3731</v>
      </c>
      <c r="K198" s="24">
        <f t="shared" si="25"/>
        <v>3952</v>
      </c>
      <c r="L198" s="19">
        <v>19162.12</v>
      </c>
      <c r="M198" s="19">
        <f t="shared" si="17"/>
        <v>26845.119999999999</v>
      </c>
      <c r="N198" s="19">
        <f t="shared" si="18"/>
        <v>103154.88</v>
      </c>
    </row>
    <row r="199" spans="1:14" s="22" customFormat="1" ht="45" customHeight="1">
      <c r="A199" s="12">
        <v>186</v>
      </c>
      <c r="B199" s="13" t="s">
        <v>267</v>
      </c>
      <c r="C199" s="14" t="s">
        <v>260</v>
      </c>
      <c r="D199" s="14" t="s">
        <v>268</v>
      </c>
      <c r="E199" s="15" t="s">
        <v>20</v>
      </c>
      <c r="F199" s="16" t="s">
        <v>25</v>
      </c>
      <c r="G199" s="23">
        <v>44593</v>
      </c>
      <c r="H199" s="23">
        <v>44774</v>
      </c>
      <c r="I199" s="24">
        <v>130000</v>
      </c>
      <c r="J199" s="19">
        <f t="shared" ref="J199:J228" si="28">+I199*2.87%</f>
        <v>3731</v>
      </c>
      <c r="K199" s="24">
        <f t="shared" si="25"/>
        <v>3952</v>
      </c>
      <c r="L199" s="19">
        <v>19162.12</v>
      </c>
      <c r="M199" s="19">
        <f t="shared" si="17"/>
        <v>26845.119999999999</v>
      </c>
      <c r="N199" s="19">
        <f t="shared" si="18"/>
        <v>103154.88</v>
      </c>
    </row>
    <row r="200" spans="1:14" s="22" customFormat="1" ht="45" customHeight="1">
      <c r="A200" s="12">
        <v>187</v>
      </c>
      <c r="B200" s="13" t="s">
        <v>269</v>
      </c>
      <c r="C200" s="14" t="s">
        <v>260</v>
      </c>
      <c r="D200" s="14" t="s">
        <v>270</v>
      </c>
      <c r="E200" s="15" t="s">
        <v>20</v>
      </c>
      <c r="F200" s="16" t="s">
        <v>25</v>
      </c>
      <c r="G200" s="25">
        <v>44312</v>
      </c>
      <c r="H200" s="25">
        <v>44860</v>
      </c>
      <c r="I200" s="24">
        <v>70000</v>
      </c>
      <c r="J200" s="19">
        <f t="shared" si="28"/>
        <v>2009</v>
      </c>
      <c r="K200" s="24">
        <f t="shared" si="25"/>
        <v>2128</v>
      </c>
      <c r="L200" s="19">
        <v>5368.48</v>
      </c>
      <c r="M200" s="19">
        <f t="shared" si="17"/>
        <v>9505.48</v>
      </c>
      <c r="N200" s="19">
        <f t="shared" si="18"/>
        <v>60494.520000000004</v>
      </c>
    </row>
    <row r="201" spans="1:14" s="22" customFormat="1" ht="45" customHeight="1">
      <c r="A201" s="12">
        <v>188</v>
      </c>
      <c r="B201" s="13" t="s">
        <v>271</v>
      </c>
      <c r="C201" s="14" t="s">
        <v>260</v>
      </c>
      <c r="D201" s="14" t="s">
        <v>272</v>
      </c>
      <c r="E201" s="15" t="s">
        <v>20</v>
      </c>
      <c r="F201" s="16" t="s">
        <v>21</v>
      </c>
      <c r="G201" s="23">
        <v>44593</v>
      </c>
      <c r="H201" s="23">
        <v>44774</v>
      </c>
      <c r="I201" s="24">
        <v>70000</v>
      </c>
      <c r="J201" s="19">
        <f t="shared" si="28"/>
        <v>2009</v>
      </c>
      <c r="K201" s="24">
        <f t="shared" si="25"/>
        <v>2128</v>
      </c>
      <c r="L201" s="19">
        <v>5368.48</v>
      </c>
      <c r="M201" s="19">
        <f t="shared" si="17"/>
        <v>9505.48</v>
      </c>
      <c r="N201" s="19">
        <f t="shared" si="18"/>
        <v>60494.520000000004</v>
      </c>
    </row>
    <row r="202" spans="1:14" s="22" customFormat="1" ht="45" customHeight="1">
      <c r="A202" s="12">
        <v>189</v>
      </c>
      <c r="B202" s="13" t="s">
        <v>273</v>
      </c>
      <c r="C202" s="14" t="s">
        <v>260</v>
      </c>
      <c r="D202" s="14" t="s">
        <v>263</v>
      </c>
      <c r="E202" s="15" t="s">
        <v>20</v>
      </c>
      <c r="F202" s="16" t="s">
        <v>25</v>
      </c>
      <c r="G202" s="23">
        <v>44502</v>
      </c>
      <c r="H202" s="23">
        <v>44683</v>
      </c>
      <c r="I202" s="18">
        <v>60000</v>
      </c>
      <c r="J202" s="19">
        <f t="shared" si="28"/>
        <v>1722</v>
      </c>
      <c r="K202" s="24">
        <f t="shared" si="25"/>
        <v>1824</v>
      </c>
      <c r="L202" s="19">
        <v>3486.68</v>
      </c>
      <c r="M202" s="19">
        <f t="shared" si="17"/>
        <v>7032.68</v>
      </c>
      <c r="N202" s="19">
        <f t="shared" si="18"/>
        <v>52967.32</v>
      </c>
    </row>
    <row r="203" spans="1:14" s="22" customFormat="1" ht="45" customHeight="1">
      <c r="A203" s="12">
        <v>190</v>
      </c>
      <c r="B203" s="13" t="s">
        <v>274</v>
      </c>
      <c r="C203" s="14" t="s">
        <v>260</v>
      </c>
      <c r="D203" s="14" t="s">
        <v>275</v>
      </c>
      <c r="E203" s="15" t="s">
        <v>20</v>
      </c>
      <c r="F203" s="16" t="s">
        <v>21</v>
      </c>
      <c r="G203" s="25">
        <v>44652</v>
      </c>
      <c r="H203" s="25">
        <v>44805</v>
      </c>
      <c r="I203" s="18">
        <v>60000</v>
      </c>
      <c r="J203" s="19">
        <f t="shared" si="28"/>
        <v>1722</v>
      </c>
      <c r="K203" s="24">
        <f t="shared" si="25"/>
        <v>1824</v>
      </c>
      <c r="L203" s="19">
        <v>3486.68</v>
      </c>
      <c r="M203" s="19">
        <f t="shared" si="17"/>
        <v>7032.68</v>
      </c>
      <c r="N203" s="19">
        <f t="shared" si="18"/>
        <v>52967.32</v>
      </c>
    </row>
    <row r="204" spans="1:14" s="22" customFormat="1" ht="45" customHeight="1">
      <c r="A204" s="12">
        <v>191</v>
      </c>
      <c r="B204" s="27" t="s">
        <v>276</v>
      </c>
      <c r="C204" s="14" t="s">
        <v>260</v>
      </c>
      <c r="D204" s="30" t="s">
        <v>275</v>
      </c>
      <c r="E204" s="15" t="s">
        <v>20</v>
      </c>
      <c r="F204" s="16" t="s">
        <v>21</v>
      </c>
      <c r="G204" s="23">
        <v>44603</v>
      </c>
      <c r="H204" s="23">
        <v>44784</v>
      </c>
      <c r="I204" s="24">
        <v>70000</v>
      </c>
      <c r="J204" s="28">
        <f t="shared" si="28"/>
        <v>2009</v>
      </c>
      <c r="K204" s="24">
        <f t="shared" si="25"/>
        <v>2128</v>
      </c>
      <c r="L204" s="28">
        <v>5098.45</v>
      </c>
      <c r="M204" s="19">
        <f t="shared" si="17"/>
        <v>9235.4500000000007</v>
      </c>
      <c r="N204" s="19">
        <f t="shared" si="18"/>
        <v>60764.55</v>
      </c>
    </row>
    <row r="205" spans="1:14" s="22" customFormat="1" ht="45" customHeight="1">
      <c r="A205" s="12">
        <v>192</v>
      </c>
      <c r="B205" s="13" t="s">
        <v>277</v>
      </c>
      <c r="C205" s="14" t="s">
        <v>260</v>
      </c>
      <c r="D205" s="14" t="s">
        <v>36</v>
      </c>
      <c r="E205" s="15" t="s">
        <v>20</v>
      </c>
      <c r="F205" s="16" t="s">
        <v>21</v>
      </c>
      <c r="G205" s="23">
        <v>44593</v>
      </c>
      <c r="H205" s="23">
        <v>44774</v>
      </c>
      <c r="I205" s="24">
        <v>100000</v>
      </c>
      <c r="J205" s="19">
        <f t="shared" si="28"/>
        <v>2870</v>
      </c>
      <c r="K205" s="24">
        <f t="shared" si="25"/>
        <v>3040</v>
      </c>
      <c r="L205" s="28">
        <v>12105.37</v>
      </c>
      <c r="M205" s="19">
        <f t="shared" si="17"/>
        <v>18015.370000000003</v>
      </c>
      <c r="N205" s="19">
        <f t="shared" si="18"/>
        <v>81984.63</v>
      </c>
    </row>
    <row r="206" spans="1:14" s="22" customFormat="1" ht="45" customHeight="1">
      <c r="A206" s="12">
        <v>193</v>
      </c>
      <c r="B206" s="13" t="s">
        <v>278</v>
      </c>
      <c r="C206" s="14" t="s">
        <v>260</v>
      </c>
      <c r="D206" s="14" t="s">
        <v>39</v>
      </c>
      <c r="E206" s="15" t="s">
        <v>20</v>
      </c>
      <c r="F206" s="16" t="s">
        <v>25</v>
      </c>
      <c r="G206" s="25">
        <v>44652</v>
      </c>
      <c r="H206" s="25">
        <v>44805</v>
      </c>
      <c r="I206" s="18">
        <v>70000</v>
      </c>
      <c r="J206" s="19">
        <f t="shared" si="28"/>
        <v>2009</v>
      </c>
      <c r="K206" s="24">
        <f t="shared" si="25"/>
        <v>2128</v>
      </c>
      <c r="L206" s="19">
        <v>5368.48</v>
      </c>
      <c r="M206" s="19">
        <f t="shared" si="17"/>
        <v>9505.48</v>
      </c>
      <c r="N206" s="19">
        <f t="shared" si="18"/>
        <v>60494.520000000004</v>
      </c>
    </row>
    <row r="207" spans="1:14" s="43" customFormat="1" ht="45" customHeight="1">
      <c r="A207" s="12">
        <v>194</v>
      </c>
      <c r="B207" s="13" t="s">
        <v>279</v>
      </c>
      <c r="C207" s="14" t="s">
        <v>260</v>
      </c>
      <c r="D207" s="14" t="s">
        <v>280</v>
      </c>
      <c r="E207" s="15" t="s">
        <v>20</v>
      </c>
      <c r="F207" s="42" t="s">
        <v>21</v>
      </c>
      <c r="G207" s="17">
        <v>44603</v>
      </c>
      <c r="H207" s="17">
        <v>44784</v>
      </c>
      <c r="I207" s="18">
        <v>40000</v>
      </c>
      <c r="J207" s="19">
        <f t="shared" si="28"/>
        <v>1148</v>
      </c>
      <c r="K207" s="24">
        <f t="shared" si="25"/>
        <v>1216</v>
      </c>
      <c r="L207" s="19">
        <v>442.65</v>
      </c>
      <c r="M207" s="19">
        <f t="shared" si="17"/>
        <v>2806.65</v>
      </c>
      <c r="N207" s="19">
        <f t="shared" si="18"/>
        <v>37193.35</v>
      </c>
    </row>
    <row r="208" spans="1:14" s="22" customFormat="1" ht="45" customHeight="1">
      <c r="A208" s="12">
        <v>195</v>
      </c>
      <c r="B208" s="13" t="s">
        <v>281</v>
      </c>
      <c r="C208" s="14" t="s">
        <v>260</v>
      </c>
      <c r="D208" s="14" t="s">
        <v>122</v>
      </c>
      <c r="E208" s="15" t="s">
        <v>20</v>
      </c>
      <c r="F208" s="16" t="s">
        <v>25</v>
      </c>
      <c r="G208" s="25">
        <v>44652</v>
      </c>
      <c r="H208" s="25">
        <v>44805</v>
      </c>
      <c r="I208" s="18">
        <v>50000</v>
      </c>
      <c r="J208" s="19">
        <f t="shared" si="28"/>
        <v>1435</v>
      </c>
      <c r="K208" s="24">
        <f t="shared" si="25"/>
        <v>1520</v>
      </c>
      <c r="L208" s="19">
        <v>1854</v>
      </c>
      <c r="M208" s="19">
        <f t="shared" si="17"/>
        <v>4809</v>
      </c>
      <c r="N208" s="19">
        <f t="shared" si="18"/>
        <v>45191</v>
      </c>
    </row>
    <row r="209" spans="1:14" s="22" customFormat="1" ht="45" customHeight="1">
      <c r="A209" s="12">
        <v>196</v>
      </c>
      <c r="B209" s="13" t="s">
        <v>282</v>
      </c>
      <c r="C209" s="14" t="s">
        <v>260</v>
      </c>
      <c r="D209" s="14" t="s">
        <v>283</v>
      </c>
      <c r="E209" s="15" t="s">
        <v>20</v>
      </c>
      <c r="F209" s="16" t="s">
        <v>25</v>
      </c>
      <c r="G209" s="25">
        <v>44593</v>
      </c>
      <c r="H209" s="25">
        <v>44743</v>
      </c>
      <c r="I209" s="24">
        <v>60000</v>
      </c>
      <c r="J209" s="19">
        <f t="shared" si="28"/>
        <v>1722</v>
      </c>
      <c r="K209" s="24">
        <f t="shared" si="25"/>
        <v>1824</v>
      </c>
      <c r="L209" s="19">
        <v>3486.68</v>
      </c>
      <c r="M209" s="19">
        <f t="shared" si="17"/>
        <v>7032.68</v>
      </c>
      <c r="N209" s="19">
        <f t="shared" si="18"/>
        <v>52967.32</v>
      </c>
    </row>
    <row r="210" spans="1:14" s="22" customFormat="1" ht="45" customHeight="1">
      <c r="A210" s="12">
        <v>197</v>
      </c>
      <c r="B210" s="13" t="s">
        <v>284</v>
      </c>
      <c r="C210" s="14" t="s">
        <v>285</v>
      </c>
      <c r="D210" s="14" t="s">
        <v>286</v>
      </c>
      <c r="E210" s="15" t="s">
        <v>20</v>
      </c>
      <c r="F210" s="16" t="s">
        <v>21</v>
      </c>
      <c r="G210" s="23">
        <v>44567</v>
      </c>
      <c r="H210" s="23">
        <v>44718</v>
      </c>
      <c r="I210" s="24">
        <v>130000</v>
      </c>
      <c r="J210" s="19">
        <f t="shared" si="28"/>
        <v>3731</v>
      </c>
      <c r="K210" s="24">
        <f t="shared" si="25"/>
        <v>3952</v>
      </c>
      <c r="L210" s="19">
        <v>19162.12</v>
      </c>
      <c r="M210" s="19">
        <f t="shared" si="17"/>
        <v>26845.119999999999</v>
      </c>
      <c r="N210" s="19">
        <f t="shared" si="18"/>
        <v>103154.88</v>
      </c>
    </row>
    <row r="211" spans="1:14" s="22" customFormat="1" ht="45" customHeight="1">
      <c r="A211" s="12">
        <v>198</v>
      </c>
      <c r="B211" s="13" t="s">
        <v>287</v>
      </c>
      <c r="C211" s="14" t="s">
        <v>285</v>
      </c>
      <c r="D211" s="14" t="s">
        <v>288</v>
      </c>
      <c r="E211" s="15" t="s">
        <v>20</v>
      </c>
      <c r="F211" s="16" t="s">
        <v>21</v>
      </c>
      <c r="G211" s="23">
        <v>44593</v>
      </c>
      <c r="H211" s="23">
        <v>44774</v>
      </c>
      <c r="I211" s="24">
        <v>145000</v>
      </c>
      <c r="J211" s="19">
        <f t="shared" si="28"/>
        <v>4161.5</v>
      </c>
      <c r="K211" s="24">
        <f t="shared" si="25"/>
        <v>4408</v>
      </c>
      <c r="L211" s="19">
        <v>22690.49</v>
      </c>
      <c r="M211" s="19">
        <f t="shared" si="17"/>
        <v>31259.99</v>
      </c>
      <c r="N211" s="19">
        <f t="shared" ref="N211:N231" si="29">I211-M211</f>
        <v>113740.01</v>
      </c>
    </row>
    <row r="212" spans="1:14" s="22" customFormat="1" ht="45" customHeight="1">
      <c r="A212" s="12">
        <v>199</v>
      </c>
      <c r="B212" s="13" t="s">
        <v>289</v>
      </c>
      <c r="C212" s="14" t="s">
        <v>285</v>
      </c>
      <c r="D212" s="13" t="s">
        <v>290</v>
      </c>
      <c r="E212" s="15" t="s">
        <v>20</v>
      </c>
      <c r="F212" s="16" t="s">
        <v>21</v>
      </c>
      <c r="G212" s="23">
        <v>44440</v>
      </c>
      <c r="H212" s="23">
        <v>44682</v>
      </c>
      <c r="I212" s="24">
        <v>60000</v>
      </c>
      <c r="J212" s="19">
        <f t="shared" si="28"/>
        <v>1722</v>
      </c>
      <c r="K212" s="24">
        <f t="shared" si="25"/>
        <v>1824</v>
      </c>
      <c r="L212" s="19">
        <v>3486.68</v>
      </c>
      <c r="M212" s="19">
        <f t="shared" si="17"/>
        <v>7032.68</v>
      </c>
      <c r="N212" s="19">
        <f t="shared" si="29"/>
        <v>52967.32</v>
      </c>
    </row>
    <row r="213" spans="1:14" s="22" customFormat="1" ht="45" customHeight="1">
      <c r="A213" s="12">
        <v>200</v>
      </c>
      <c r="B213" s="13" t="s">
        <v>291</v>
      </c>
      <c r="C213" s="14" t="s">
        <v>285</v>
      </c>
      <c r="D213" s="13" t="s">
        <v>292</v>
      </c>
      <c r="E213" s="15" t="s">
        <v>20</v>
      </c>
      <c r="F213" s="16" t="s">
        <v>25</v>
      </c>
      <c r="G213" s="23">
        <v>44451</v>
      </c>
      <c r="H213" s="23">
        <v>44693</v>
      </c>
      <c r="I213" s="24">
        <v>70000</v>
      </c>
      <c r="J213" s="19">
        <f t="shared" si="28"/>
        <v>2009</v>
      </c>
      <c r="K213" s="24">
        <f t="shared" si="25"/>
        <v>2128</v>
      </c>
      <c r="L213" s="19">
        <v>5368.48</v>
      </c>
      <c r="M213" s="19">
        <f t="shared" si="17"/>
        <v>9505.48</v>
      </c>
      <c r="N213" s="19">
        <f t="shared" si="29"/>
        <v>60494.520000000004</v>
      </c>
    </row>
    <row r="214" spans="1:14" s="22" customFormat="1" ht="45" customHeight="1">
      <c r="A214" s="12">
        <v>201</v>
      </c>
      <c r="B214" s="13" t="s">
        <v>293</v>
      </c>
      <c r="C214" s="14" t="s">
        <v>294</v>
      </c>
      <c r="D214" s="14" t="s">
        <v>295</v>
      </c>
      <c r="E214" s="15" t="s">
        <v>20</v>
      </c>
      <c r="F214" s="16" t="s">
        <v>25</v>
      </c>
      <c r="G214" s="23">
        <v>44606</v>
      </c>
      <c r="H214" s="23">
        <v>44787</v>
      </c>
      <c r="I214" s="18">
        <v>175000</v>
      </c>
      <c r="J214" s="19">
        <f t="shared" si="28"/>
        <v>5022.5</v>
      </c>
      <c r="K214" s="24">
        <f>162625*3.04%</f>
        <v>4943.8</v>
      </c>
      <c r="L214" s="19">
        <v>29841.29</v>
      </c>
      <c r="M214" s="19">
        <f t="shared" si="17"/>
        <v>39807.589999999997</v>
      </c>
      <c r="N214" s="19">
        <f t="shared" si="29"/>
        <v>135192.41</v>
      </c>
    </row>
    <row r="215" spans="1:14" s="22" customFormat="1" ht="45" customHeight="1">
      <c r="A215" s="12">
        <v>202</v>
      </c>
      <c r="B215" s="13" t="s">
        <v>296</v>
      </c>
      <c r="C215" s="14" t="s">
        <v>294</v>
      </c>
      <c r="D215" s="14" t="s">
        <v>297</v>
      </c>
      <c r="E215" s="15" t="s">
        <v>20</v>
      </c>
      <c r="F215" s="16" t="s">
        <v>25</v>
      </c>
      <c r="G215" s="25">
        <v>44652</v>
      </c>
      <c r="H215" s="25">
        <v>44805</v>
      </c>
      <c r="I215" s="18">
        <v>60000</v>
      </c>
      <c r="J215" s="19">
        <f t="shared" si="28"/>
        <v>1722</v>
      </c>
      <c r="K215" s="24">
        <f t="shared" ref="K215:K222" si="30">+I215*3.04%</f>
        <v>1824</v>
      </c>
      <c r="L215" s="19">
        <v>3486.68</v>
      </c>
      <c r="M215" s="19">
        <f t="shared" si="17"/>
        <v>7032.68</v>
      </c>
      <c r="N215" s="19">
        <f t="shared" si="29"/>
        <v>52967.32</v>
      </c>
    </row>
    <row r="216" spans="1:14" s="22" customFormat="1" ht="45" customHeight="1">
      <c r="A216" s="12">
        <v>203</v>
      </c>
      <c r="B216" s="13" t="s">
        <v>298</v>
      </c>
      <c r="C216" s="14" t="s">
        <v>294</v>
      </c>
      <c r="D216" s="14" t="s">
        <v>297</v>
      </c>
      <c r="E216" s="15" t="s">
        <v>20</v>
      </c>
      <c r="F216" s="16" t="s">
        <v>25</v>
      </c>
      <c r="G216" s="23">
        <v>44599</v>
      </c>
      <c r="H216" s="23">
        <v>44780</v>
      </c>
      <c r="I216" s="24">
        <v>60000</v>
      </c>
      <c r="J216" s="19">
        <f t="shared" si="28"/>
        <v>1722</v>
      </c>
      <c r="K216" s="24">
        <f t="shared" si="30"/>
        <v>1824</v>
      </c>
      <c r="L216" s="19">
        <v>3486.68</v>
      </c>
      <c r="M216" s="19">
        <v>7057.68</v>
      </c>
      <c r="N216" s="19">
        <f t="shared" si="29"/>
        <v>52942.32</v>
      </c>
    </row>
    <row r="217" spans="1:14" s="22" customFormat="1" ht="45" customHeight="1">
      <c r="A217" s="12">
        <v>204</v>
      </c>
      <c r="B217" s="13" t="s">
        <v>299</v>
      </c>
      <c r="C217" s="14" t="s">
        <v>294</v>
      </c>
      <c r="D217" s="14" t="s">
        <v>297</v>
      </c>
      <c r="E217" s="15" t="s">
        <v>20</v>
      </c>
      <c r="F217" s="16" t="s">
        <v>25</v>
      </c>
      <c r="G217" s="23">
        <v>44501</v>
      </c>
      <c r="H217" s="23">
        <v>44682</v>
      </c>
      <c r="I217" s="24">
        <v>60000</v>
      </c>
      <c r="J217" s="19">
        <f t="shared" si="28"/>
        <v>1722</v>
      </c>
      <c r="K217" s="24">
        <f t="shared" si="30"/>
        <v>1824</v>
      </c>
      <c r="L217" s="19">
        <v>3486.68</v>
      </c>
      <c r="M217" s="19">
        <f t="shared" si="17"/>
        <v>7032.68</v>
      </c>
      <c r="N217" s="19">
        <f t="shared" si="29"/>
        <v>52967.32</v>
      </c>
    </row>
    <row r="218" spans="1:14" s="22" customFormat="1" ht="45" customHeight="1">
      <c r="A218" s="12">
        <v>205</v>
      </c>
      <c r="B218" s="13" t="s">
        <v>300</v>
      </c>
      <c r="C218" s="14" t="s">
        <v>294</v>
      </c>
      <c r="D218" s="14" t="s">
        <v>297</v>
      </c>
      <c r="E218" s="15" t="s">
        <v>20</v>
      </c>
      <c r="F218" s="16" t="s">
        <v>25</v>
      </c>
      <c r="G218" s="23">
        <v>44599</v>
      </c>
      <c r="H218" s="23">
        <v>44774</v>
      </c>
      <c r="I218" s="24">
        <v>60000</v>
      </c>
      <c r="J218" s="19">
        <f t="shared" si="28"/>
        <v>1722</v>
      </c>
      <c r="K218" s="24">
        <f t="shared" si="30"/>
        <v>1824</v>
      </c>
      <c r="L218" s="19">
        <v>3486.68</v>
      </c>
      <c r="M218" s="19">
        <f t="shared" si="17"/>
        <v>7032.68</v>
      </c>
      <c r="N218" s="19">
        <f t="shared" si="29"/>
        <v>52967.32</v>
      </c>
    </row>
    <row r="219" spans="1:14" s="22" customFormat="1" ht="45" customHeight="1">
      <c r="A219" s="12">
        <v>206</v>
      </c>
      <c r="B219" s="13" t="s">
        <v>301</v>
      </c>
      <c r="C219" s="14" t="s">
        <v>294</v>
      </c>
      <c r="D219" s="14" t="s">
        <v>297</v>
      </c>
      <c r="E219" s="15" t="s">
        <v>20</v>
      </c>
      <c r="F219" s="16" t="s">
        <v>21</v>
      </c>
      <c r="G219" s="23">
        <v>44593</v>
      </c>
      <c r="H219" s="23">
        <v>44774</v>
      </c>
      <c r="I219" s="24">
        <v>60000</v>
      </c>
      <c r="J219" s="19">
        <f t="shared" si="28"/>
        <v>1722</v>
      </c>
      <c r="K219" s="24">
        <f t="shared" si="30"/>
        <v>1824</v>
      </c>
      <c r="L219" s="19">
        <v>3486.68</v>
      </c>
      <c r="M219" s="19">
        <f t="shared" ref="M219:M231" si="31">SUM(J219:L219)</f>
        <v>7032.68</v>
      </c>
      <c r="N219" s="19">
        <f t="shared" si="29"/>
        <v>52967.32</v>
      </c>
    </row>
    <row r="220" spans="1:14" s="22" customFormat="1" ht="45" customHeight="1">
      <c r="A220" s="12">
        <v>207</v>
      </c>
      <c r="B220" s="13" t="s">
        <v>302</v>
      </c>
      <c r="C220" s="14" t="s">
        <v>294</v>
      </c>
      <c r="D220" s="13" t="s">
        <v>297</v>
      </c>
      <c r="E220" s="15" t="s">
        <v>20</v>
      </c>
      <c r="F220" s="16" t="s">
        <v>25</v>
      </c>
      <c r="G220" s="23">
        <v>44696</v>
      </c>
      <c r="H220" s="23">
        <v>44849</v>
      </c>
      <c r="I220" s="24">
        <v>80000</v>
      </c>
      <c r="J220" s="19">
        <f t="shared" si="28"/>
        <v>2296</v>
      </c>
      <c r="K220" s="24">
        <f t="shared" si="30"/>
        <v>2432</v>
      </c>
      <c r="L220" s="19">
        <v>7400.87</v>
      </c>
      <c r="M220" s="19">
        <v>12153.87</v>
      </c>
      <c r="N220" s="19">
        <f t="shared" si="29"/>
        <v>67846.13</v>
      </c>
    </row>
    <row r="221" spans="1:14" s="22" customFormat="1" ht="45" customHeight="1">
      <c r="A221" s="12">
        <v>208</v>
      </c>
      <c r="B221" s="13" t="s">
        <v>303</v>
      </c>
      <c r="C221" s="14" t="s">
        <v>294</v>
      </c>
      <c r="D221" s="13" t="s">
        <v>297</v>
      </c>
      <c r="E221" s="15" t="s">
        <v>20</v>
      </c>
      <c r="F221" s="16" t="s">
        <v>25</v>
      </c>
      <c r="G221" s="23">
        <v>44511</v>
      </c>
      <c r="H221" s="23">
        <v>44723</v>
      </c>
      <c r="I221" s="24">
        <v>60000</v>
      </c>
      <c r="J221" s="19">
        <f t="shared" si="28"/>
        <v>1722</v>
      </c>
      <c r="K221" s="24">
        <f t="shared" si="30"/>
        <v>1824</v>
      </c>
      <c r="L221" s="19">
        <v>3486.68</v>
      </c>
      <c r="M221" s="19">
        <f t="shared" si="31"/>
        <v>7032.68</v>
      </c>
      <c r="N221" s="19">
        <f t="shared" si="29"/>
        <v>52967.32</v>
      </c>
    </row>
    <row r="222" spans="1:14" s="22" customFormat="1" ht="45" customHeight="1">
      <c r="A222" s="12">
        <v>209</v>
      </c>
      <c r="B222" s="13" t="s">
        <v>304</v>
      </c>
      <c r="C222" s="14" t="s">
        <v>294</v>
      </c>
      <c r="D222" s="13" t="s">
        <v>297</v>
      </c>
      <c r="E222" s="15" t="s">
        <v>20</v>
      </c>
      <c r="F222" s="16" t="s">
        <v>25</v>
      </c>
      <c r="G222" s="23">
        <v>44511</v>
      </c>
      <c r="H222" s="23">
        <v>44692</v>
      </c>
      <c r="I222" s="24">
        <v>40000</v>
      </c>
      <c r="J222" s="19">
        <f t="shared" si="28"/>
        <v>1148</v>
      </c>
      <c r="K222" s="24">
        <f t="shared" si="30"/>
        <v>1216</v>
      </c>
      <c r="L222" s="19">
        <v>442.65</v>
      </c>
      <c r="M222" s="19">
        <f t="shared" si="31"/>
        <v>2806.65</v>
      </c>
      <c r="N222" s="19">
        <f t="shared" si="29"/>
        <v>37193.35</v>
      </c>
    </row>
    <row r="223" spans="1:14" s="22" customFormat="1" ht="45" customHeight="1">
      <c r="A223" s="12">
        <v>210</v>
      </c>
      <c r="B223" s="13" t="s">
        <v>305</v>
      </c>
      <c r="C223" s="14" t="s">
        <v>306</v>
      </c>
      <c r="D223" s="14" t="s">
        <v>307</v>
      </c>
      <c r="E223" s="15" t="s">
        <v>20</v>
      </c>
      <c r="F223" s="16" t="s">
        <v>25</v>
      </c>
      <c r="G223" s="23">
        <v>44531</v>
      </c>
      <c r="H223" s="23">
        <v>44713</v>
      </c>
      <c r="I223" s="24">
        <v>175000</v>
      </c>
      <c r="J223" s="19">
        <f t="shared" si="28"/>
        <v>5022.5</v>
      </c>
      <c r="K223" s="24">
        <f>162625*3.04%</f>
        <v>4943.8</v>
      </c>
      <c r="L223" s="19">
        <v>29841.29</v>
      </c>
      <c r="M223" s="19">
        <f t="shared" si="31"/>
        <v>39807.589999999997</v>
      </c>
      <c r="N223" s="19">
        <f t="shared" si="29"/>
        <v>135192.41</v>
      </c>
    </row>
    <row r="224" spans="1:14" s="22" customFormat="1" ht="45" customHeight="1">
      <c r="A224" s="12">
        <v>211</v>
      </c>
      <c r="B224" s="13" t="s">
        <v>308</v>
      </c>
      <c r="C224" s="14" t="s">
        <v>306</v>
      </c>
      <c r="D224" s="14" t="s">
        <v>309</v>
      </c>
      <c r="E224" s="15" t="s">
        <v>20</v>
      </c>
      <c r="F224" s="16" t="s">
        <v>25</v>
      </c>
      <c r="G224" s="23">
        <v>44593</v>
      </c>
      <c r="H224" s="23">
        <v>44774</v>
      </c>
      <c r="I224" s="24">
        <v>100000</v>
      </c>
      <c r="J224" s="19">
        <f t="shared" si="28"/>
        <v>2870</v>
      </c>
      <c r="K224" s="24">
        <f>+I224*3.04%</f>
        <v>3040</v>
      </c>
      <c r="L224" s="19">
        <v>11215.76</v>
      </c>
      <c r="M224" s="19">
        <v>18650.759999999998</v>
      </c>
      <c r="N224" s="19">
        <f t="shared" si="29"/>
        <v>81349.240000000005</v>
      </c>
    </row>
    <row r="225" spans="1:14" s="22" customFormat="1" ht="45" customHeight="1">
      <c r="A225" s="12">
        <v>212</v>
      </c>
      <c r="B225" s="13" t="s">
        <v>310</v>
      </c>
      <c r="C225" s="14" t="s">
        <v>306</v>
      </c>
      <c r="D225" s="14" t="s">
        <v>311</v>
      </c>
      <c r="E225" s="15" t="s">
        <v>20</v>
      </c>
      <c r="F225" s="16" t="s">
        <v>25</v>
      </c>
      <c r="G225" s="23">
        <v>44593</v>
      </c>
      <c r="H225" s="23">
        <v>44774</v>
      </c>
      <c r="I225" s="24">
        <v>60000</v>
      </c>
      <c r="J225" s="19">
        <f t="shared" si="28"/>
        <v>1722</v>
      </c>
      <c r="K225" s="24">
        <f>+I225*3.04%</f>
        <v>1824</v>
      </c>
      <c r="L225" s="19">
        <v>3486.68</v>
      </c>
      <c r="M225" s="19">
        <f t="shared" si="31"/>
        <v>7032.68</v>
      </c>
      <c r="N225" s="19">
        <f t="shared" si="29"/>
        <v>52967.32</v>
      </c>
    </row>
    <row r="226" spans="1:14" s="22" customFormat="1" ht="45" customHeight="1">
      <c r="A226" s="12">
        <v>213</v>
      </c>
      <c r="B226" s="13" t="s">
        <v>312</v>
      </c>
      <c r="C226" s="14" t="s">
        <v>306</v>
      </c>
      <c r="D226" s="14" t="s">
        <v>311</v>
      </c>
      <c r="E226" s="15" t="s">
        <v>20</v>
      </c>
      <c r="F226" s="16" t="s">
        <v>25</v>
      </c>
      <c r="G226" s="23">
        <v>44593</v>
      </c>
      <c r="H226" s="23">
        <v>44774</v>
      </c>
      <c r="I226" s="24">
        <v>60000</v>
      </c>
      <c r="J226" s="19">
        <v>1722</v>
      </c>
      <c r="K226" s="24">
        <v>1824</v>
      </c>
      <c r="L226" s="19">
        <v>3486.68</v>
      </c>
      <c r="M226" s="19">
        <v>7057.68</v>
      </c>
      <c r="N226" s="19">
        <f t="shared" si="29"/>
        <v>52942.32</v>
      </c>
    </row>
    <row r="227" spans="1:14" s="22" customFormat="1" ht="45" customHeight="1">
      <c r="A227" s="12">
        <v>214</v>
      </c>
      <c r="B227" s="13" t="s">
        <v>313</v>
      </c>
      <c r="C227" s="14" t="s">
        <v>314</v>
      </c>
      <c r="D227" s="14" t="s">
        <v>315</v>
      </c>
      <c r="E227" s="15" t="s">
        <v>20</v>
      </c>
      <c r="F227" s="16" t="s">
        <v>25</v>
      </c>
      <c r="G227" s="25">
        <v>44661</v>
      </c>
      <c r="H227" s="25">
        <v>44814</v>
      </c>
      <c r="I227" s="24">
        <v>175000</v>
      </c>
      <c r="J227" s="19">
        <f t="shared" si="28"/>
        <v>5022.5</v>
      </c>
      <c r="K227" s="24">
        <f>162625*3.04%</f>
        <v>4943.8</v>
      </c>
      <c r="L227" s="19">
        <v>29841.29</v>
      </c>
      <c r="M227" s="19">
        <f t="shared" si="31"/>
        <v>39807.589999999997</v>
      </c>
      <c r="N227" s="19">
        <f t="shared" si="29"/>
        <v>135192.41</v>
      </c>
    </row>
    <row r="228" spans="1:14" s="22" customFormat="1" ht="45" customHeight="1">
      <c r="A228" s="12">
        <v>215</v>
      </c>
      <c r="B228" s="13" t="s">
        <v>316</v>
      </c>
      <c r="C228" s="14" t="s">
        <v>314</v>
      </c>
      <c r="D228" s="14" t="s">
        <v>317</v>
      </c>
      <c r="E228" s="15" t="s">
        <v>20</v>
      </c>
      <c r="F228" s="16" t="s">
        <v>25</v>
      </c>
      <c r="G228" s="25">
        <v>44531</v>
      </c>
      <c r="H228" s="25">
        <v>44713</v>
      </c>
      <c r="I228" s="24">
        <v>40000</v>
      </c>
      <c r="J228" s="19">
        <f t="shared" si="28"/>
        <v>1148</v>
      </c>
      <c r="K228" s="24">
        <v>1216</v>
      </c>
      <c r="L228" s="19">
        <v>442.65</v>
      </c>
      <c r="M228" s="19">
        <v>2831.65</v>
      </c>
      <c r="N228" s="19">
        <f t="shared" si="29"/>
        <v>37168.35</v>
      </c>
    </row>
    <row r="229" spans="1:14" s="22" customFormat="1" ht="45" customHeight="1">
      <c r="A229" s="12">
        <v>216</v>
      </c>
      <c r="B229" s="13" t="s">
        <v>318</v>
      </c>
      <c r="C229" s="14" t="s">
        <v>314</v>
      </c>
      <c r="D229" s="14" t="s">
        <v>319</v>
      </c>
      <c r="E229" s="15" t="s">
        <v>20</v>
      </c>
      <c r="F229" s="16" t="s">
        <v>25</v>
      </c>
      <c r="G229" s="25">
        <v>44652</v>
      </c>
      <c r="H229" s="25">
        <v>44835</v>
      </c>
      <c r="I229" s="18">
        <v>100000</v>
      </c>
      <c r="J229" s="19">
        <f t="shared" ref="J229:J231" si="32">+I229*2.87%</f>
        <v>2870</v>
      </c>
      <c r="K229" s="24">
        <f>+I229*3.04%</f>
        <v>3040</v>
      </c>
      <c r="L229" s="19">
        <v>12105.37</v>
      </c>
      <c r="M229" s="19">
        <f t="shared" si="31"/>
        <v>18015.370000000003</v>
      </c>
      <c r="N229" s="19">
        <f t="shared" si="29"/>
        <v>81984.63</v>
      </c>
    </row>
    <row r="230" spans="1:14" s="22" customFormat="1" ht="45" customHeight="1">
      <c r="A230" s="12">
        <v>217</v>
      </c>
      <c r="B230" s="13" t="s">
        <v>320</v>
      </c>
      <c r="C230" s="14" t="s">
        <v>314</v>
      </c>
      <c r="D230" s="14" t="s">
        <v>321</v>
      </c>
      <c r="E230" s="15" t="s">
        <v>20</v>
      </c>
      <c r="F230" s="16" t="s">
        <v>25</v>
      </c>
      <c r="G230" s="23">
        <v>44511</v>
      </c>
      <c r="H230" s="23">
        <v>44692</v>
      </c>
      <c r="I230" s="24">
        <v>60000</v>
      </c>
      <c r="J230" s="19">
        <f t="shared" si="32"/>
        <v>1722</v>
      </c>
      <c r="K230" s="24">
        <f>+I230*3.04%</f>
        <v>1824</v>
      </c>
      <c r="L230" s="19">
        <v>3486.68</v>
      </c>
      <c r="M230" s="19">
        <f t="shared" si="31"/>
        <v>7032.68</v>
      </c>
      <c r="N230" s="19">
        <f t="shared" si="29"/>
        <v>52967.32</v>
      </c>
    </row>
    <row r="231" spans="1:14" s="22" customFormat="1" ht="45" customHeight="1" thickBot="1">
      <c r="A231" s="53">
        <v>218</v>
      </c>
      <c r="B231" s="47" t="s">
        <v>322</v>
      </c>
      <c r="C231" s="54" t="s">
        <v>314</v>
      </c>
      <c r="D231" s="54" t="s">
        <v>118</v>
      </c>
      <c r="E231" s="55" t="s">
        <v>20</v>
      </c>
      <c r="F231" s="56" t="s">
        <v>21</v>
      </c>
      <c r="G231" s="57">
        <v>44511</v>
      </c>
      <c r="H231" s="57">
        <v>44692</v>
      </c>
      <c r="I231" s="58">
        <v>40000</v>
      </c>
      <c r="J231" s="59">
        <f t="shared" si="32"/>
        <v>1148</v>
      </c>
      <c r="K231" s="58">
        <f>+I231*3.04%</f>
        <v>1216</v>
      </c>
      <c r="L231" s="59">
        <v>442.65</v>
      </c>
      <c r="M231" s="59">
        <f t="shared" si="31"/>
        <v>2806.65</v>
      </c>
      <c r="N231" s="59">
        <f t="shared" si="29"/>
        <v>37193.35</v>
      </c>
    </row>
    <row r="232" spans="1:14" s="43" customFormat="1" ht="30" customHeight="1">
      <c r="A232" s="60" t="s">
        <v>323</v>
      </c>
      <c r="B232" s="61"/>
      <c r="C232" s="61"/>
      <c r="D232" s="61"/>
      <c r="E232" s="61"/>
      <c r="F232" s="61"/>
      <c r="G232" s="61"/>
      <c r="H232" s="61"/>
      <c r="I232" s="62">
        <f>SUM(I14:I231)</f>
        <v>16140000</v>
      </c>
      <c r="J232" s="62">
        <f t="shared" ref="J232:M232" si="33">SUM(J14:J231)</f>
        <v>463218</v>
      </c>
      <c r="K232" s="62">
        <f t="shared" si="33"/>
        <v>488318.99999999994</v>
      </c>
      <c r="L232" s="62">
        <f t="shared" si="33"/>
        <v>1453583.1099999996</v>
      </c>
      <c r="M232" s="62">
        <f t="shared" si="33"/>
        <v>2410020.35</v>
      </c>
      <c r="N232" s="63">
        <f>SUM(N14:N231)</f>
        <v>13729979.650000004</v>
      </c>
    </row>
    <row r="233" spans="1:14" s="65" customFormat="1" ht="30" customHeight="1">
      <c r="A233" s="64"/>
      <c r="B233" s="65" t="s">
        <v>324</v>
      </c>
      <c r="G233" s="66"/>
      <c r="H233" s="66"/>
      <c r="I233" s="67"/>
      <c r="J233" s="67"/>
      <c r="K233" s="68"/>
      <c r="L233" s="67"/>
      <c r="M233" s="69"/>
      <c r="N233" s="70"/>
    </row>
    <row r="234" spans="1:14" s="65" customFormat="1" ht="30" customHeight="1">
      <c r="A234" s="64"/>
      <c r="B234" s="65" t="s">
        <v>325</v>
      </c>
      <c r="G234" s="66"/>
      <c r="H234" s="66"/>
      <c r="I234" s="67"/>
      <c r="N234" s="70"/>
    </row>
    <row r="235" spans="1:14" s="65" customFormat="1" ht="30" customHeight="1">
      <c r="A235" s="64"/>
      <c r="B235" s="71" t="s">
        <v>326</v>
      </c>
      <c r="C235" s="71"/>
      <c r="D235" s="71"/>
      <c r="E235" s="71"/>
      <c r="G235" s="71"/>
      <c r="H235" s="66"/>
      <c r="I235" s="67"/>
      <c r="K235" s="64"/>
    </row>
    <row r="236" spans="1:14" s="65" customFormat="1" ht="30" customHeight="1">
      <c r="A236" s="64"/>
      <c r="B236" s="65" t="s">
        <v>327</v>
      </c>
      <c r="G236" s="66"/>
      <c r="H236" s="66"/>
      <c r="I236" s="67"/>
      <c r="K236" s="64"/>
    </row>
    <row r="237" spans="1:14" s="65" customFormat="1" ht="30" customHeight="1">
      <c r="A237" s="64"/>
      <c r="B237" s="65" t="s">
        <v>328</v>
      </c>
      <c r="G237" s="66"/>
      <c r="H237" s="66"/>
      <c r="I237" s="67"/>
      <c r="K237" s="64"/>
      <c r="L237" s="70"/>
    </row>
    <row r="238" spans="1:14" s="11" customFormat="1" ht="30" customHeight="1">
      <c r="A238" s="72"/>
      <c r="G238" s="73"/>
      <c r="H238" s="73"/>
      <c r="I238" s="74"/>
      <c r="J238" s="74"/>
      <c r="K238" s="75"/>
      <c r="L238" s="70"/>
    </row>
    <row r="239" spans="1:14" s="11" customFormat="1" ht="30" customHeight="1">
      <c r="A239" s="72"/>
      <c r="G239" s="73"/>
      <c r="H239" s="73"/>
      <c r="I239" s="74"/>
      <c r="J239" s="74"/>
      <c r="K239" s="75"/>
      <c r="L239" s="70"/>
    </row>
    <row r="240" spans="1:14" s="11" customFormat="1" ht="30" customHeight="1">
      <c r="A240" s="72"/>
      <c r="G240" s="73"/>
      <c r="H240" s="73"/>
      <c r="I240" s="74"/>
      <c r="J240" s="74"/>
      <c r="K240" s="75"/>
      <c r="L240" s="70"/>
    </row>
    <row r="241" spans="1:12" s="11" customFormat="1" ht="30" customHeight="1">
      <c r="A241" s="72"/>
      <c r="G241" s="73"/>
      <c r="H241" s="73"/>
      <c r="I241" s="74"/>
      <c r="J241" s="74"/>
      <c r="K241" s="75"/>
      <c r="L241" s="70"/>
    </row>
    <row r="242" spans="1:12" s="11" customFormat="1" ht="30" customHeight="1">
      <c r="A242" s="72"/>
      <c r="G242" s="73"/>
      <c r="H242" s="73"/>
      <c r="I242" s="74"/>
      <c r="J242" s="74"/>
      <c r="K242" s="75"/>
      <c r="L242" s="70"/>
    </row>
    <row r="243" spans="1:12" s="11" customFormat="1" ht="30" customHeight="1">
      <c r="A243" s="72"/>
      <c r="G243" s="73"/>
      <c r="H243" s="73"/>
      <c r="I243" s="74"/>
      <c r="J243" s="74"/>
      <c r="K243" s="75"/>
      <c r="L243" s="70"/>
    </row>
    <row r="244" spans="1:12" s="11" customFormat="1" ht="30" customHeight="1">
      <c r="A244" s="72"/>
      <c r="G244" s="73"/>
      <c r="H244" s="73"/>
      <c r="I244" s="74"/>
      <c r="J244" s="74"/>
      <c r="K244" s="75"/>
      <c r="L244" s="70"/>
    </row>
    <row r="245" spans="1:12" s="11" customFormat="1" ht="30" customHeight="1">
      <c r="A245" s="72"/>
      <c r="G245" s="73"/>
      <c r="H245" s="73"/>
      <c r="I245" s="74"/>
      <c r="J245" s="74"/>
      <c r="K245" s="75"/>
      <c r="L245" s="70"/>
    </row>
    <row r="246" spans="1:12" ht="30" customHeight="1">
      <c r="B246" s="76"/>
      <c r="C246" s="76"/>
      <c r="D246" s="77"/>
      <c r="E246" s="77"/>
      <c r="G246" s="76"/>
      <c r="H246" s="76"/>
      <c r="I246" s="77"/>
      <c r="J246" s="78"/>
      <c r="K246" s="3"/>
      <c r="L246" s="70"/>
    </row>
    <row r="247" spans="1:12" ht="30" customHeight="1">
      <c r="B247" s="76"/>
      <c r="C247" s="76"/>
      <c r="D247" s="77"/>
      <c r="E247" s="77"/>
      <c r="G247" s="76"/>
      <c r="H247" s="76"/>
      <c r="I247" s="79"/>
      <c r="J247" s="78"/>
      <c r="K247" s="3"/>
    </row>
    <row r="248" spans="1:12" ht="30" customHeight="1">
      <c r="B248" s="76"/>
      <c r="C248" s="76"/>
      <c r="D248" s="77"/>
      <c r="E248" s="77"/>
      <c r="G248" s="76"/>
      <c r="H248" s="76"/>
      <c r="I248" s="79"/>
      <c r="J248" s="78"/>
    </row>
    <row r="249" spans="1:12" ht="30" customHeight="1">
      <c r="B249" s="76"/>
      <c r="C249" s="76"/>
      <c r="D249" s="77"/>
      <c r="E249" s="77"/>
      <c r="G249" s="76"/>
      <c r="H249" s="76"/>
      <c r="I249" s="79"/>
      <c r="J249" s="78"/>
    </row>
    <row r="250" spans="1:12" ht="30" customHeight="1">
      <c r="B250" s="76"/>
      <c r="C250" s="76"/>
      <c r="D250" s="77"/>
      <c r="E250" s="77"/>
      <c r="G250" s="76"/>
      <c r="H250" s="76"/>
      <c r="I250" s="79"/>
      <c r="J250" s="78"/>
    </row>
    <row r="251" spans="1:12" ht="30" customHeight="1">
      <c r="B251" s="81"/>
      <c r="C251" s="81"/>
      <c r="D251" s="81"/>
      <c r="E251" s="81"/>
      <c r="G251" s="81"/>
      <c r="H251" s="81"/>
      <c r="I251" s="81"/>
      <c r="J251" s="81"/>
    </row>
    <row r="252" spans="1:12" s="11" customFormat="1" ht="30" customHeight="1">
      <c r="A252" s="72"/>
      <c r="G252" s="73"/>
      <c r="H252" s="73"/>
      <c r="K252" s="82"/>
    </row>
    <row r="253" spans="1:12" s="11" customFormat="1" ht="30" customHeight="1">
      <c r="A253" s="72"/>
      <c r="G253" s="73"/>
      <c r="H253" s="73"/>
      <c r="K253" s="82"/>
    </row>
    <row r="254" spans="1:12" s="11" customFormat="1" ht="30" customHeight="1">
      <c r="A254" s="72"/>
      <c r="E254" s="4"/>
      <c r="G254" s="83"/>
      <c r="H254" s="73"/>
      <c r="K254" s="82"/>
    </row>
    <row r="255" spans="1:12" s="11" customFormat="1" ht="30" customHeight="1">
      <c r="A255" s="72"/>
      <c r="D255" s="84"/>
      <c r="E255" s="4"/>
      <c r="G255" s="83"/>
      <c r="H255" s="83"/>
      <c r="I255" s="83"/>
      <c r="K255" s="82"/>
    </row>
    <row r="256" spans="1:12" s="11" customFormat="1" ht="30" customHeight="1">
      <c r="A256" s="72"/>
      <c r="D256" s="85"/>
      <c r="E256" s="4"/>
      <c r="G256" s="83"/>
      <c r="H256" s="83"/>
      <c r="I256" s="83"/>
      <c r="K256" s="82"/>
    </row>
    <row r="257" spans="1:11" s="11" customFormat="1" ht="30" customHeight="1">
      <c r="A257" s="72"/>
      <c r="D257" s="85"/>
      <c r="G257" s="73"/>
      <c r="H257" s="73"/>
      <c r="K257" s="82"/>
    </row>
    <row r="258" spans="1:11" s="11" customFormat="1" ht="30" customHeight="1">
      <c r="A258" s="72"/>
      <c r="D258" s="85"/>
      <c r="G258" s="73"/>
      <c r="H258" s="73"/>
      <c r="K258" s="82"/>
    </row>
    <row r="259" spans="1:11" s="11" customFormat="1" ht="30" customHeight="1">
      <c r="A259" s="72"/>
      <c r="D259" s="85"/>
      <c r="G259" s="73"/>
      <c r="H259" s="73"/>
      <c r="K259" s="82"/>
    </row>
    <row r="260" spans="1:11" s="11" customFormat="1" ht="30" customHeight="1">
      <c r="A260" s="72"/>
      <c r="D260" s="85"/>
      <c r="G260" s="73"/>
      <c r="H260" s="73"/>
      <c r="K260" s="82"/>
    </row>
    <row r="261" spans="1:11" s="11" customFormat="1" ht="30" customHeight="1">
      <c r="A261" s="72"/>
      <c r="D261" s="85"/>
      <c r="G261" s="73"/>
      <c r="H261" s="73"/>
      <c r="K261" s="82"/>
    </row>
    <row r="262" spans="1:11" s="11" customFormat="1" ht="30" customHeight="1">
      <c r="A262" s="72"/>
      <c r="D262" s="85"/>
      <c r="G262" s="73"/>
      <c r="H262" s="73"/>
      <c r="K262" s="82"/>
    </row>
    <row r="263" spans="1:11" s="11" customFormat="1" ht="30" customHeight="1">
      <c r="A263" s="72"/>
      <c r="D263" s="74"/>
      <c r="G263" s="73"/>
      <c r="H263" s="73"/>
      <c r="K263" s="82"/>
    </row>
    <row r="264" spans="1:11" s="11" customFormat="1" ht="30" customHeight="1">
      <c r="A264" s="72"/>
      <c r="G264" s="73"/>
      <c r="H264" s="73"/>
      <c r="K264" s="82"/>
    </row>
    <row r="265" spans="1:11" s="11" customFormat="1" ht="30" customHeight="1">
      <c r="A265" s="72"/>
      <c r="B265" s="4"/>
      <c r="D265" s="11" t="s">
        <v>329</v>
      </c>
      <c r="G265" s="73"/>
      <c r="H265" s="73"/>
      <c r="K265" s="82"/>
    </row>
    <row r="266" spans="1:11" s="11" customFormat="1" ht="30" customHeight="1">
      <c r="A266" s="72"/>
      <c r="B266" s="4"/>
      <c r="G266" s="73"/>
      <c r="H266" s="73"/>
      <c r="K266" s="82"/>
    </row>
    <row r="267" spans="1:11" s="11" customFormat="1" ht="30" customHeight="1">
      <c r="A267" s="72"/>
      <c r="B267" s="4"/>
      <c r="G267" s="73"/>
      <c r="H267" s="73"/>
      <c r="K267" s="82"/>
    </row>
  </sheetData>
  <mergeCells count="4">
    <mergeCell ref="D8:K9"/>
    <mergeCell ref="D10:K10"/>
    <mergeCell ref="D11:K11"/>
    <mergeCell ref="A232:H232"/>
  </mergeCells>
  <phoneticPr fontId="19" type="noConversion"/>
  <pageMargins left="0.70866141732283461" right="0.70866141732283461" top="0.74803149606299213" bottom="0.74803149606299213" header="0.31496062992125984" footer="0.31496062992125984"/>
  <pageSetup paperSize="5" scale="32" fitToHeight="0" orientation="landscape" r:id="rId1"/>
  <rowBreaks count="17" manualBreakCount="17">
    <brk id="23" max="13" man="1"/>
    <brk id="34" max="13" man="1"/>
    <brk id="47" max="13" man="1"/>
    <brk id="58" max="13" man="1"/>
    <brk id="69" max="13" man="1"/>
    <brk id="79" max="13" man="1"/>
    <brk id="91" max="13" man="1"/>
    <brk id="103" max="13" man="1"/>
    <brk id="117" max="13" man="1"/>
    <brk id="129" max="13" man="1"/>
    <brk id="144" max="13" man="1"/>
    <brk id="159" max="13" man="1"/>
    <brk id="174" max="13" man="1"/>
    <brk id="187" max="13" man="1"/>
    <brk id="203" max="13" man="1"/>
    <brk id="220" max="13" man="1"/>
    <brk id="25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2022-06-09T19:02:03Z</dcterms:modified>
  <cp:category/>
  <cp:contentStatus/>
</cp:coreProperties>
</file>