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OGTICFS\Contabilidad$\PORTAL TRANSPARENCIA ACTUAL\EJECUCION PRESUPUESTARIA\NUEVA ADM\2026\"/>
    </mc:Choice>
  </mc:AlternateContent>
  <xr:revisionPtr revIDLastSave="0" documentId="13_ncr:1_{66DB95BF-FD08-425A-B494-B8A329AB89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tilla Ejecución " sheetId="3" r:id="rId1"/>
  </sheets>
  <definedNames>
    <definedName name="_xlnm.Print_Area" localSheetId="0">'Plantilla Ejecución '!$A$1:$L$102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77" i="3" l="1"/>
  <c r="L78" i="3"/>
  <c r="L79" i="3"/>
  <c r="L80" i="3"/>
  <c r="L81" i="3"/>
  <c r="L82" i="3"/>
  <c r="L83" i="3"/>
  <c r="L84" i="3"/>
  <c r="L85" i="3"/>
  <c r="L87" i="3"/>
  <c r="L76" i="3"/>
  <c r="L74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10" i="3"/>
  <c r="K26" i="3"/>
  <c r="J52" i="3"/>
  <c r="J26" i="3"/>
  <c r="J16" i="3"/>
  <c r="J10" i="3"/>
  <c r="J74" i="3" s="1"/>
  <c r="J87" i="3" s="1"/>
  <c r="K10" i="3"/>
  <c r="K16" i="3"/>
  <c r="K52" i="3"/>
  <c r="I16" i="3"/>
  <c r="F52" i="3"/>
  <c r="G52" i="3"/>
  <c r="H52" i="3"/>
  <c r="I52" i="3"/>
  <c r="I26" i="3"/>
  <c r="I10" i="3"/>
  <c r="H10" i="3"/>
  <c r="H26" i="3"/>
  <c r="H16" i="3"/>
  <c r="H74" i="3" s="1"/>
  <c r="H87" i="3" s="1"/>
  <c r="G16" i="3"/>
  <c r="C52" i="3"/>
  <c r="C26" i="3"/>
  <c r="C16" i="3"/>
  <c r="G26" i="3"/>
  <c r="G10" i="3"/>
  <c r="F26" i="3"/>
  <c r="F16" i="3"/>
  <c r="F10" i="3"/>
  <c r="I74" i="3" l="1"/>
  <c r="I87" i="3" s="1"/>
  <c r="K74" i="3"/>
  <c r="G74" i="3"/>
  <c r="G87" i="3" s="1"/>
  <c r="F74" i="3"/>
  <c r="F87" i="3" s="1"/>
  <c r="E52" i="3"/>
  <c r="E26" i="3"/>
  <c r="E16" i="3"/>
  <c r="E10" i="3"/>
  <c r="K87" i="3" l="1"/>
  <c r="E74" i="3"/>
  <c r="E87" i="3" s="1"/>
  <c r="B26" i="3"/>
  <c r="B16" i="3"/>
  <c r="B10" i="3"/>
  <c r="D16" i="3"/>
  <c r="D10" i="3"/>
  <c r="D74" i="3" l="1"/>
  <c r="C10" i="3"/>
  <c r="C74" i="3" s="1"/>
  <c r="C87" i="3" l="1"/>
  <c r="B74" i="3" l="1"/>
  <c r="B87" i="3" s="1"/>
  <c r="D87" i="3" l="1"/>
</calcChain>
</file>

<file path=xl/sharedStrings.xml><?xml version="1.0" encoding="utf-8"?>
<sst xmlns="http://schemas.openxmlformats.org/spreadsheetml/2006/main" count="102" uniqueCount="102">
  <si>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</si>
  <si>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</si>
  <si>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</si>
  <si>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</si>
  <si>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</si>
  <si>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</si>
  <si>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</si>
  <si>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</si>
  <si>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</si>
  <si>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</si>
  <si>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</si>
  <si>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</si>
  <si>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</si>
  <si>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</si>
  <si>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</si>
  <si>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</si>
  <si>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</si>
  <si>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</si>
  <si>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</si>
  <si>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</si>
  <si>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</si>
  <si>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</si>
  <si>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</si>
  <si>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</si>
  <si>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</si>
  <si>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</si>
  <si>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</si>
  <si>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</si>
  <si>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</si>
  <si>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</si>
  <si>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</si>
  <si>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</si>
  <si>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</si>
  <si>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</si>
  <si>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</si>
  <si>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</si>
  <si>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</si>
  <si>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</si>
  <si>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</si>
  <si>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</si>
  <si>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</si>
  <si>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</si>
  <si>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</si>
  <si>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</si>
  <si>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</si>
  <si>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</si>
  <si>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</si>
  <si>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</si>
  <si>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</si>
  <si>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</si>
  <si>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</si>
  <si>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</si>
  <si>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</si>
  <si>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</si>
  <si>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</si>
  <si>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</si>
  <si>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</si>
  <si>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</si>
  <si>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</si>
  <si>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</si>
  <si>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</si>
  <si>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</si>
  <si>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</si>
  <si>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</si>
  <si>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</si>
  <si>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</si>
  <si>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</si>
  <si>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</si>
  <si>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</si>
  <si>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</si>
  <si>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</si>
  <si>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</si>
  <si>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</si>
  <si>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</si>
  <si>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</si>
  <si>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</si>
  <si>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</si>
  <si>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</si>
  <si>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</si>
  <si>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</si>
  <si>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Ejecución de Gastos y Aplicaciones Financieras </t>
  </si>
  <si>
    <t>Fuente: Sistema de Informacion de la Gestion Financiera (SIGEF)</t>
  </si>
  <si>
    <t>Oficina Gubernamental de Tecnologias de la Informacion y Comunicacion</t>
  </si>
  <si>
    <t>Ministerio de Administracion Publica</t>
  </si>
  <si>
    <t>Presupuesto Aprobado</t>
  </si>
  <si>
    <t>Presupuesto Modificado</t>
  </si>
  <si>
    <t>Año 2026</t>
  </si>
  <si>
    <t>Director Interino Administrativo y Financiero</t>
  </si>
  <si>
    <t>Febrero</t>
  </si>
  <si>
    <t>Marzo</t>
  </si>
  <si>
    <t>Total Devengado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</si>
  <si>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</si>
  <si>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</si>
  <si>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</si>
  <si>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Abril</t>
  </si>
  <si>
    <t>Mayo</t>
  </si>
  <si>
    <t>Junio</t>
  </si>
  <si>
    <t>Julio</t>
  </si>
  <si>
    <t>Fecha de registro: hasta el 31 de Agosto del 2026</t>
  </si>
  <si>
    <t>Fecha de imputación: hasta el 31 de Agosto del 2026</t>
  </si>
  <si>
    <t>Agosto</t>
  </si>
  <si>
    <t>Lic. Rafael 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</si>
</sst>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/>
    </xf>
    <xf numFmtId="44" fontId="0" fillId="0" borderId="0" xfId="0" applyNumberFormat="1"/>
    <xf numFmtId="0" fontId="0" fillId="0" borderId="0" xfId="0" applyAlignment="1">
      <alignment vertical="center"/>
    </xf>
    <xf numFmtId="44" fontId="2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44" fontId="6" fillId="0" borderId="2" xfId="1" applyNumberFormat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44" fontId="7" fillId="0" borderId="0" xfId="0" applyNumberFormat="1" applyFont="1"/>
    <xf numFmtId="43" fontId="7" fillId="0" borderId="2" xfId="1" applyFont="1" applyBorder="1" applyAlignment="1">
      <alignment horizontal="lef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4" borderId="1" xfId="1" applyNumberFormat="1" applyFont="1" applyFill="1" applyBorder="1" applyAlignment="1">
      <alignment horizontal="right" vertical="center" wrapText="1"/>
    </xf>
    <xf numFmtId="164" fontId="6" fillId="4" borderId="4" xfId="1" applyNumberFormat="1" applyFont="1" applyFill="1" applyBorder="1" applyAlignment="1">
      <alignment horizontal="right" vertical="center" wrapText="1"/>
    </xf>
    <xf numFmtId="0" fontId="8" fillId="0" borderId="0" xfId="0" applyFont="1"/>
    <xf numFmtId="0" fontId="9" fillId="3" borderId="3" xfId="0" applyFont="1" applyFill="1" applyBorder="1" applyAlignment="1">
      <alignment horizontal="center" vertical="center" wrapText="1"/>
    </xf>
    <xf numFmtId="43" fontId="10" fillId="0" borderId="2" xfId="1" applyFont="1" applyBorder="1" applyAlignment="1">
      <alignment horizontal="left" vertical="center" wrapText="1"/>
    </xf>
    <xf numFmtId="164" fontId="11" fillId="0" borderId="1" xfId="1" applyNumberFormat="1" applyFont="1" applyBorder="1" applyAlignment="1">
      <alignment horizontal="right" vertical="center" wrapText="1"/>
    </xf>
    <xf numFmtId="164" fontId="10" fillId="0" borderId="1" xfId="1" applyNumberFormat="1" applyFont="1" applyBorder="1" applyAlignment="1">
      <alignment horizontal="right" vertical="center" wrapText="1"/>
    </xf>
    <xf numFmtId="164" fontId="11" fillId="4" borderId="5" xfId="1" applyNumberFormat="1" applyFont="1" applyFill="1" applyBorder="1" applyAlignment="1">
      <alignment horizontal="right" vertical="center" wrapText="1"/>
    </xf>
    <xf numFmtId="164" fontId="11" fillId="4" borderId="1" xfId="1" applyNumberFormat="1" applyFont="1" applyFill="1" applyBorder="1" applyAlignment="1">
      <alignment horizontal="right" vertical="center" wrapText="1"/>
    </xf>
    <xf numFmtId="0" fontId="10" fillId="0" borderId="0" xfId="0" applyFont="1"/>
    <xf numFmtId="164" fontId="6" fillId="6" borderId="4" xfId="1" applyNumberFormat="1" applyFont="1" applyFill="1" applyBorder="1" applyAlignment="1">
      <alignment horizontal="right" vertical="center" wrapText="1"/>
    </xf>
    <xf numFmtId="164" fontId="11" fillId="6" borderId="4" xfId="1" applyNumberFormat="1" applyFont="1" applyFill="1" applyBorder="1" applyAlignment="1">
      <alignment horizontal="right" vertical="center" wrapText="1"/>
    </xf>
    <xf numFmtId="164" fontId="6" fillId="5" borderId="4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1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6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 indent="2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/>
    <xf numFmtId="0" fontId="2" fillId="3" borderId="10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44" fontId="0" fillId="0" borderId="0" xfId="0" applyNumberForma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7" fillId="0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129390</xdr:colOff>
      <xdr:row>1</xdr:row>
      <xdr:rowOff>31092</xdr:rowOff>
    </xdr:from>
    <xdr:to>
      <xdr:col>0</xdr:col>
      <xdr:colOff>1863970</xdr:colOff>
      <xdr:row>3</xdr:row>
      <xdr:rowOff>170668</xdr:rowOff>
    </xdr:to>
    <xdr:pic>
      <xdr:nvPicPr>
        <xdr:cNvPr id="13" name="image3.png">
          <a:extLst>
            <a:ext uri="{FF2B5EF4-FFF2-40B4-BE49-F238E27FC236}">
              <a16:creationId xmlns:a16="http://schemas.microsoft.com/office/drawing/2014/main" id="{FB01B712-BA15-4881-ABDC-322C5C333A5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390" y="217359"/>
          <a:ext cx="1734580" cy="596776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01"/>
  <sheetViews>
    <sheetView showGridLines="0" tabSelected="1" zoomScale="80" zoomScaleNormal="80" zoomScaleSheetLayoutView="75" workbookViewId="0">
      <selection activeCell="A9" sqref="A9"/>
    </sheetView>
  </sheetViews>
  <sheetFormatPr baseColWidth="10" defaultColWidth="9.140625" defaultRowHeight="15" x14ac:dyDescent="0.25"/>
  <cols>
    <col min="1" max="1" width="55.140625" customWidth="1"/>
    <col min="2" max="2" width="24.28515625" customWidth="1"/>
    <col min="3" max="3" width="24.28515625" style="20" customWidth="1"/>
    <col min="4" max="4" width="21" style="2" customWidth="1"/>
    <col min="5" max="5" width="20.42578125" style="2" customWidth="1"/>
    <col min="6" max="7" width="19.140625" style="2" customWidth="1"/>
    <col min="8" max="8" width="20.7109375" style="2" customWidth="1"/>
    <col min="9" max="9" width="19.42578125" style="2" customWidth="1"/>
    <col min="10" max="10" width="20.140625" customWidth="1"/>
    <col min="11" max="11" width="22.5703125" customWidth="1"/>
    <col min="12" max="12" width="25.5703125" customWidth="1"/>
  </cols>
  <sheetData>
    <row r="2" spans="1:12" ht="18.75" x14ac:dyDescent="0.25">
      <c r="A2" s="44" t="s">
        <v>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18.75" customHeight="1" x14ac:dyDescent="0.25">
      <c r="A3" s="44" t="s">
        <v>82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18.75" x14ac:dyDescent="0.25">
      <c r="A4" s="44" t="s">
        <v>86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 ht="15.75" x14ac:dyDescent="0.25">
      <c r="A5" s="45" t="s">
        <v>80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x14ac:dyDescent="0.25">
      <c r="A6" s="46" t="s">
        <v>36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 x14ac:dyDescent="0.25">
      <c r="K7" s="1"/>
    </row>
    <row r="8" spans="1:12" s="8" customFormat="1" ht="31.5" x14ac:dyDescent="0.25">
      <c r="A8" s="39" t="s">
        <v>0</v>
      </c>
      <c r="B8" s="4" t="s">
        <v>84</v>
      </c>
      <c r="C8" s="21" t="s">
        <v>85</v>
      </c>
      <c r="D8" s="4" t="s">
        <v>79</v>
      </c>
      <c r="E8" s="4" t="s">
        <v>88</v>
      </c>
      <c r="F8" s="4" t="s">
        <v>89</v>
      </c>
      <c r="G8" s="4" t="s">
        <v>94</v>
      </c>
      <c r="H8" s="4" t="s">
        <v>95</v>
      </c>
      <c r="I8" s="4" t="s">
        <v>96</v>
      </c>
      <c r="J8" s="4" t="s">
        <v>97</v>
      </c>
      <c r="K8" s="4" t="s">
        <v>100</v>
      </c>
      <c r="L8" s="4" t="s">
        <v>90</v>
      </c>
    </row>
    <row r="9" spans="1:12" ht="24.6" customHeight="1" x14ac:dyDescent="0.25">
      <c r="A9" s="34" t="s">
        <v>1</v>
      </c>
      <c r="B9" s="16"/>
      <c r="C9" s="22"/>
      <c r="D9" s="9"/>
      <c r="E9" s="9"/>
      <c r="F9" s="9"/>
      <c r="G9" s="9"/>
      <c r="H9" s="9"/>
      <c r="I9" s="9"/>
      <c r="J9" s="9"/>
      <c r="K9" s="9"/>
      <c r="L9" s="9"/>
    </row>
    <row r="10" spans="1:12" s="5" customFormat="1" ht="33.6" customHeight="1" x14ac:dyDescent="0.25">
      <c r="A10" s="35" t="s">
        <v>2</v>
      </c>
      <c r="B10" s="10">
        <f>B11+B12+B13+B14+B15</f>
        <v>694212848</v>
      </c>
      <c r="C10" s="23">
        <f>C11+C12+C13+C14+C15</f>
        <v>604612848</v>
      </c>
      <c r="D10" s="10">
        <f t="shared" ref="D10:I10" si="0">D11+D12+D15</f>
        <v>44179132.939999998</v>
      </c>
      <c r="E10" s="10">
        <f t="shared" si="0"/>
        <v>43883527.93</v>
      </c>
      <c r="F10" s="10">
        <f t="shared" si="0"/>
        <v>43878932.980000004</v>
      </c>
      <c r="G10" s="10">
        <f t="shared" si="0"/>
        <v>44903542.130000003</v>
      </c>
      <c r="H10" s="10">
        <f t="shared" si="0"/>
        <v>73994330.309999987</v>
      </c>
      <c r="I10" s="10">
        <f t="shared" si="0"/>
        <v>50945844.850000009</v>
      </c>
      <c r="J10" s="10">
        <f>J11+J12+J15</f>
        <v>46337890.640000001</v>
      </c>
      <c r="K10" s="10">
        <f>K11+K12+K15</f>
        <v>47281386.579999998</v>
      </c>
      <c r="L10" s="10">
        <f>SUM(D10:K10)</f>
        <v>395404588.36000001</v>
      </c>
    </row>
    <row r="11" spans="1:12" ht="26.45" customHeight="1" x14ac:dyDescent="0.25">
      <c r="A11" s="36" t="s">
        <v>3</v>
      </c>
      <c r="B11" s="11">
        <v>509738848</v>
      </c>
      <c r="C11" s="24">
        <v>460104190.87</v>
      </c>
      <c r="D11" s="11">
        <v>36392492.109999999</v>
      </c>
      <c r="E11" s="11">
        <v>36068663</v>
      </c>
      <c r="F11" s="11">
        <v>36186210.170000002</v>
      </c>
      <c r="G11" s="11">
        <v>36485329.670000002</v>
      </c>
      <c r="H11" s="11">
        <v>37705098.469999999</v>
      </c>
      <c r="I11" s="11">
        <v>36743832.130000003</v>
      </c>
      <c r="J11" s="11">
        <v>37853304.369999997</v>
      </c>
      <c r="K11" s="11">
        <v>38730275.359999999</v>
      </c>
      <c r="L11" s="10">
        <f t="shared" ref="L11:L74" si="1">SUM(D11:K11)</f>
        <v>296165205.27999997</v>
      </c>
    </row>
    <row r="12" spans="1:12" ht="27.6" customHeight="1" x14ac:dyDescent="0.25">
      <c r="A12" s="36" t="s">
        <v>4</v>
      </c>
      <c r="B12" s="11">
        <v>111974000</v>
      </c>
      <c r="C12" s="24">
        <v>69850000</v>
      </c>
      <c r="D12" s="11">
        <v>2280000</v>
      </c>
      <c r="E12" s="11">
        <v>2335500</v>
      </c>
      <c r="F12" s="11">
        <v>2325000</v>
      </c>
      <c r="G12" s="11">
        <v>2875000</v>
      </c>
      <c r="H12" s="11">
        <v>30643663.039999999</v>
      </c>
      <c r="I12" s="11">
        <v>8664769.6300000008</v>
      </c>
      <c r="J12" s="11">
        <v>3000000</v>
      </c>
      <c r="K12" s="11">
        <v>2968333.33</v>
      </c>
      <c r="L12" s="10">
        <f t="shared" si="1"/>
        <v>55092266</v>
      </c>
    </row>
    <row r="13" spans="1:12" ht="31.15" customHeight="1" x14ac:dyDescent="0.25">
      <c r="A13" s="36" t="s">
        <v>37</v>
      </c>
      <c r="B13" s="11">
        <v>0</v>
      </c>
      <c r="C13" s="24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0">
        <f t="shared" si="1"/>
        <v>0</v>
      </c>
    </row>
    <row r="14" spans="1:12" ht="27" customHeight="1" x14ac:dyDescent="0.25">
      <c r="A14" s="36" t="s">
        <v>5</v>
      </c>
      <c r="B14" s="11">
        <v>0</v>
      </c>
      <c r="C14" s="24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0">
        <f t="shared" si="1"/>
        <v>0</v>
      </c>
    </row>
    <row r="15" spans="1:12" s="3" customFormat="1" ht="27" customHeight="1" x14ac:dyDescent="0.25">
      <c r="A15" s="37" t="s">
        <v>6</v>
      </c>
      <c r="B15" s="11">
        <v>72500000</v>
      </c>
      <c r="C15" s="24">
        <v>74658657.129999995</v>
      </c>
      <c r="D15" s="12">
        <v>5506640.8300000001</v>
      </c>
      <c r="E15" s="12">
        <v>5479364.9299999997</v>
      </c>
      <c r="F15" s="12">
        <v>5367722.8099999996</v>
      </c>
      <c r="G15" s="12">
        <v>5543212.46</v>
      </c>
      <c r="H15" s="12">
        <v>5645568.7999999998</v>
      </c>
      <c r="I15" s="12">
        <v>5537243.0899999999</v>
      </c>
      <c r="J15" s="12">
        <v>5484586.2699999996</v>
      </c>
      <c r="K15" s="12">
        <v>5582777.8899999997</v>
      </c>
      <c r="L15" s="10">
        <f t="shared" si="1"/>
        <v>44147117.079999998</v>
      </c>
    </row>
    <row r="16" spans="1:12" s="6" customFormat="1" ht="27" customHeight="1" x14ac:dyDescent="0.25">
      <c r="A16" s="35" t="s">
        <v>7</v>
      </c>
      <c r="B16" s="10">
        <f>B17+B18+B20+B19+B21+B22+B23+B24+B25</f>
        <v>709016712</v>
      </c>
      <c r="C16" s="23">
        <f>C17+C20+C21+C22+C23+C24+C25+C18</f>
        <v>724233382</v>
      </c>
      <c r="D16" s="13">
        <f>D17+D21+D22+D24</f>
        <v>42973671.530000001</v>
      </c>
      <c r="E16" s="13">
        <f>E17+E21+E22+E24</f>
        <v>52551824.640000001</v>
      </c>
      <c r="F16" s="13">
        <f>F17+F18+F21+F22+F24</f>
        <v>48099329.649999999</v>
      </c>
      <c r="G16" s="13">
        <f>G17+G21+G22+G24+G25</f>
        <v>50030518.810000002</v>
      </c>
      <c r="H16" s="13">
        <f>H17+H18+H21+H22+H24</f>
        <v>43439463.470000006</v>
      </c>
      <c r="I16" s="13">
        <f>I17+I18+I21+I22+I24+I23+I25</f>
        <v>63352503.969999991</v>
      </c>
      <c r="J16" s="13">
        <f>J17+J18+J21+J22+J24+J23+J25</f>
        <v>65285667.020000003</v>
      </c>
      <c r="K16" s="13">
        <f>K17+K18+K21+K22+K24+K23+K25</f>
        <v>50731777.030000009</v>
      </c>
      <c r="L16" s="10">
        <f t="shared" si="1"/>
        <v>416464756.12</v>
      </c>
    </row>
    <row r="17" spans="1:12" ht="27" customHeight="1" x14ac:dyDescent="0.25">
      <c r="A17" s="36" t="s">
        <v>8</v>
      </c>
      <c r="B17" s="11">
        <v>99600000</v>
      </c>
      <c r="C17" s="24">
        <v>99600000</v>
      </c>
      <c r="D17" s="12">
        <v>9631306.1799999997</v>
      </c>
      <c r="E17" s="12">
        <v>13301361.27</v>
      </c>
      <c r="F17" s="12">
        <v>11063669.9</v>
      </c>
      <c r="G17" s="12">
        <v>8865802.25</v>
      </c>
      <c r="H17" s="12">
        <v>8237507.7599999998</v>
      </c>
      <c r="I17" s="12">
        <v>7542355.0800000001</v>
      </c>
      <c r="J17" s="12">
        <v>11093866.800000001</v>
      </c>
      <c r="K17" s="47">
        <v>9964716.8100000005</v>
      </c>
      <c r="L17" s="10">
        <f t="shared" si="1"/>
        <v>79700586.049999997</v>
      </c>
    </row>
    <row r="18" spans="1:12" s="3" customFormat="1" ht="28.9" customHeight="1" x14ac:dyDescent="0.25">
      <c r="A18" s="37" t="s">
        <v>9</v>
      </c>
      <c r="B18" s="11">
        <v>600000</v>
      </c>
      <c r="C18" s="24">
        <v>843960</v>
      </c>
      <c r="D18" s="12">
        <v>0</v>
      </c>
      <c r="E18" s="12">
        <v>0</v>
      </c>
      <c r="F18" s="12">
        <v>143960</v>
      </c>
      <c r="G18" s="12">
        <v>0</v>
      </c>
      <c r="H18" s="12">
        <v>14160</v>
      </c>
      <c r="I18" s="12">
        <v>0</v>
      </c>
      <c r="J18" s="12">
        <v>0</v>
      </c>
      <c r="K18" s="12">
        <v>0</v>
      </c>
      <c r="L18" s="10">
        <f t="shared" si="1"/>
        <v>158120</v>
      </c>
    </row>
    <row r="19" spans="1:12" ht="28.15" customHeight="1" x14ac:dyDescent="0.25">
      <c r="A19" s="36" t="s">
        <v>10</v>
      </c>
      <c r="B19" s="11">
        <v>0</v>
      </c>
      <c r="C19" s="24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0">
        <f t="shared" si="1"/>
        <v>0</v>
      </c>
    </row>
    <row r="20" spans="1:12" ht="27.6" customHeight="1" x14ac:dyDescent="0.25">
      <c r="A20" s="36" t="s">
        <v>11</v>
      </c>
      <c r="B20" s="11">
        <v>0</v>
      </c>
      <c r="C20" s="24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0">
        <f t="shared" si="1"/>
        <v>0</v>
      </c>
    </row>
    <row r="21" spans="1:12" ht="27" customHeight="1" x14ac:dyDescent="0.25">
      <c r="A21" s="36" t="s">
        <v>12</v>
      </c>
      <c r="B21" s="11">
        <v>532505112</v>
      </c>
      <c r="C21" s="24">
        <v>314455562</v>
      </c>
      <c r="D21" s="12">
        <v>32671401.859999999</v>
      </c>
      <c r="E21" s="12">
        <v>22193399.84</v>
      </c>
      <c r="F21" s="12">
        <v>32691120.239999998</v>
      </c>
      <c r="G21" s="12">
        <v>33049659.920000002</v>
      </c>
      <c r="H21" s="12">
        <v>30660172.510000002</v>
      </c>
      <c r="I21" s="12">
        <v>38998621.149999999</v>
      </c>
      <c r="J21" s="12">
        <v>39697665.460000001</v>
      </c>
      <c r="K21" s="12">
        <v>31035105.390000001</v>
      </c>
      <c r="L21" s="10">
        <f t="shared" si="1"/>
        <v>260997146.37</v>
      </c>
    </row>
    <row r="22" spans="1:12" ht="30" customHeight="1" x14ac:dyDescent="0.25">
      <c r="A22" s="36" t="s">
        <v>13</v>
      </c>
      <c r="B22" s="11">
        <v>6000000</v>
      </c>
      <c r="C22" s="24">
        <v>11500000</v>
      </c>
      <c r="D22" s="12">
        <v>661563.49</v>
      </c>
      <c r="E22" s="12">
        <v>588509.59</v>
      </c>
      <c r="F22" s="12">
        <v>587192.68000000005</v>
      </c>
      <c r="G22" s="12">
        <v>2740222.96</v>
      </c>
      <c r="H22" s="12">
        <v>1509136.42</v>
      </c>
      <c r="I22" s="12">
        <v>2529227.4700000002</v>
      </c>
      <c r="J22" s="12">
        <v>791394.75</v>
      </c>
      <c r="K22" s="12">
        <v>642187.19999999995</v>
      </c>
      <c r="L22" s="10">
        <f t="shared" si="1"/>
        <v>10049434.560000001</v>
      </c>
    </row>
    <row r="23" spans="1:12" ht="49.15" customHeight="1" x14ac:dyDescent="0.25">
      <c r="A23" s="36" t="s">
        <v>14</v>
      </c>
      <c r="B23" s="11">
        <v>1680000</v>
      </c>
      <c r="C23" s="24">
        <v>90227260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9689939.4000000004</v>
      </c>
      <c r="J23" s="12">
        <v>0</v>
      </c>
      <c r="K23" s="12">
        <v>8733455.6300000008</v>
      </c>
      <c r="L23" s="10">
        <f t="shared" si="1"/>
        <v>18423395.030000001</v>
      </c>
    </row>
    <row r="24" spans="1:12" s="3" customFormat="1" ht="33" customHeight="1" x14ac:dyDescent="0.25">
      <c r="A24" s="37" t="s">
        <v>15</v>
      </c>
      <c r="B24" s="11">
        <v>63591600</v>
      </c>
      <c r="C24" s="24">
        <v>202566600</v>
      </c>
      <c r="D24" s="12">
        <v>9400</v>
      </c>
      <c r="E24" s="12">
        <v>16468553.939999999</v>
      </c>
      <c r="F24" s="12">
        <v>3613386.83</v>
      </c>
      <c r="G24" s="12">
        <v>3713086.88</v>
      </c>
      <c r="H24" s="12">
        <v>3018486.78</v>
      </c>
      <c r="I24" s="12">
        <v>3626486.87</v>
      </c>
      <c r="J24" s="12">
        <v>13702740.01</v>
      </c>
      <c r="K24" s="12">
        <v>356312</v>
      </c>
      <c r="L24" s="10">
        <f t="shared" si="1"/>
        <v>44508453.310000002</v>
      </c>
    </row>
    <row r="25" spans="1:12" ht="31.9" customHeight="1" x14ac:dyDescent="0.25">
      <c r="A25" s="36" t="s">
        <v>38</v>
      </c>
      <c r="B25" s="11">
        <v>5040000</v>
      </c>
      <c r="C25" s="24">
        <v>5040000</v>
      </c>
      <c r="D25" s="12">
        <v>0</v>
      </c>
      <c r="E25" s="12">
        <v>0</v>
      </c>
      <c r="F25" s="12">
        <v>0</v>
      </c>
      <c r="G25" s="12">
        <v>1661746.8</v>
      </c>
      <c r="H25" s="12">
        <v>0</v>
      </c>
      <c r="I25" s="12">
        <v>965874</v>
      </c>
      <c r="J25" s="12">
        <v>0</v>
      </c>
      <c r="K25" s="12">
        <v>0</v>
      </c>
      <c r="L25" s="10">
        <f t="shared" si="1"/>
        <v>2627620.7999999998</v>
      </c>
    </row>
    <row r="26" spans="1:12" s="7" customFormat="1" ht="33" customHeight="1" x14ac:dyDescent="0.25">
      <c r="A26" s="35" t="s">
        <v>16</v>
      </c>
      <c r="B26" s="10">
        <f>B27+B28+B33+B35+B34+B32+B31+B30+B29</f>
        <v>13700000</v>
      </c>
      <c r="C26" s="23">
        <f>C27+C28+C29+C30+C31+C32+C33+C34+C35</f>
        <v>21905195</v>
      </c>
      <c r="D26" s="13">
        <v>0</v>
      </c>
      <c r="E26" s="13">
        <f>E27+E35</f>
        <v>147048.18</v>
      </c>
      <c r="F26" s="13">
        <f>F27</f>
        <v>62580</v>
      </c>
      <c r="G26" s="13">
        <f>G35+G27</f>
        <v>88750</v>
      </c>
      <c r="H26" s="13">
        <f>H27+H35</f>
        <v>503388.96</v>
      </c>
      <c r="I26" s="13">
        <f>I27+I35</f>
        <v>414004.14</v>
      </c>
      <c r="J26" s="13">
        <f>J35+J28+J33</f>
        <v>5678232.3000000007</v>
      </c>
      <c r="K26" s="13">
        <f>K35+K27+K33</f>
        <v>12084240</v>
      </c>
      <c r="L26" s="10">
        <f t="shared" si="1"/>
        <v>18978243.580000002</v>
      </c>
    </row>
    <row r="27" spans="1:12" s="3" customFormat="1" ht="24.75" customHeight="1" x14ac:dyDescent="0.25">
      <c r="A27" s="37" t="s">
        <v>17</v>
      </c>
      <c r="B27" s="11">
        <v>1200000</v>
      </c>
      <c r="C27" s="11">
        <v>1100000</v>
      </c>
      <c r="D27" s="12">
        <v>0</v>
      </c>
      <c r="E27" s="12">
        <v>44880</v>
      </c>
      <c r="F27" s="12">
        <v>62580</v>
      </c>
      <c r="G27" s="12">
        <v>50400</v>
      </c>
      <c r="H27" s="12">
        <v>48060</v>
      </c>
      <c r="I27" s="12">
        <v>75180</v>
      </c>
      <c r="J27" s="12">
        <v>0</v>
      </c>
      <c r="K27" s="12">
        <v>85440</v>
      </c>
      <c r="L27" s="10">
        <f t="shared" si="1"/>
        <v>366540</v>
      </c>
    </row>
    <row r="28" spans="1:12" ht="36" customHeight="1" x14ac:dyDescent="0.25">
      <c r="A28" s="36" t="s">
        <v>18</v>
      </c>
      <c r="B28" s="11">
        <v>500000</v>
      </c>
      <c r="C28" s="11">
        <v>990000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212756.36</v>
      </c>
      <c r="K28" s="12">
        <v>0</v>
      </c>
      <c r="L28" s="10">
        <f t="shared" si="1"/>
        <v>212756.36</v>
      </c>
    </row>
    <row r="29" spans="1:12" ht="28.15" customHeight="1" x14ac:dyDescent="0.25">
      <c r="A29" s="36" t="s">
        <v>19</v>
      </c>
      <c r="B29" s="11">
        <v>0</v>
      </c>
      <c r="C29" s="11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0">
        <f t="shared" si="1"/>
        <v>0</v>
      </c>
    </row>
    <row r="30" spans="1:12" ht="31.9" customHeight="1" x14ac:dyDescent="0.25">
      <c r="A30" s="36" t="s">
        <v>20</v>
      </c>
      <c r="B30" s="11">
        <v>0</v>
      </c>
      <c r="C30" s="11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0">
        <f t="shared" si="1"/>
        <v>0</v>
      </c>
    </row>
    <row r="31" spans="1:12" ht="29.45" customHeight="1" x14ac:dyDescent="0.25">
      <c r="A31" s="36" t="s">
        <v>21</v>
      </c>
      <c r="B31" s="11">
        <v>0</v>
      </c>
      <c r="C31" s="11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0">
        <f t="shared" si="1"/>
        <v>0</v>
      </c>
    </row>
    <row r="32" spans="1:12" ht="34.9" customHeight="1" x14ac:dyDescent="0.25">
      <c r="A32" s="36" t="s">
        <v>22</v>
      </c>
      <c r="B32" s="11">
        <v>0</v>
      </c>
      <c r="C32" s="11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0">
        <f t="shared" si="1"/>
        <v>0</v>
      </c>
    </row>
    <row r="33" spans="1:12" s="3" customFormat="1" ht="34.15" customHeight="1" x14ac:dyDescent="0.25">
      <c r="A33" s="37" t="s">
        <v>23</v>
      </c>
      <c r="B33" s="11">
        <v>12000000</v>
      </c>
      <c r="C33" s="11">
        <v>12000000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149822.39999999999</v>
      </c>
      <c r="K33" s="12">
        <v>11998800</v>
      </c>
      <c r="L33" s="10">
        <f t="shared" si="1"/>
        <v>12148622.4</v>
      </c>
    </row>
    <row r="34" spans="1:12" ht="39.6" customHeight="1" x14ac:dyDescent="0.25">
      <c r="A34" s="36" t="s">
        <v>39</v>
      </c>
      <c r="B34" s="11">
        <v>0</v>
      </c>
      <c r="C34" s="24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0">
        <f t="shared" si="1"/>
        <v>0</v>
      </c>
    </row>
    <row r="35" spans="1:12" s="3" customFormat="1" ht="31.15" customHeight="1" x14ac:dyDescent="0.25">
      <c r="A35" s="37" t="s">
        <v>24</v>
      </c>
      <c r="B35" s="11">
        <v>0</v>
      </c>
      <c r="C35" s="24">
        <v>7815195</v>
      </c>
      <c r="D35" s="12">
        <v>0</v>
      </c>
      <c r="E35" s="12">
        <v>102168.18</v>
      </c>
      <c r="F35" s="12">
        <v>0</v>
      </c>
      <c r="G35" s="12">
        <v>38350</v>
      </c>
      <c r="H35" s="12">
        <v>455328.96</v>
      </c>
      <c r="I35" s="12">
        <v>338824.14</v>
      </c>
      <c r="J35" s="12">
        <v>5315653.54</v>
      </c>
      <c r="K35" s="12">
        <v>0</v>
      </c>
      <c r="L35" s="10">
        <f t="shared" si="1"/>
        <v>6250324.8200000003</v>
      </c>
    </row>
    <row r="36" spans="1:12" s="6" customFormat="1" ht="40.15" customHeight="1" x14ac:dyDescent="0.25">
      <c r="A36" s="35" t="s">
        <v>25</v>
      </c>
      <c r="B36" s="10">
        <v>0</v>
      </c>
      <c r="C36" s="2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0">
        <f t="shared" si="1"/>
        <v>0</v>
      </c>
    </row>
    <row r="37" spans="1:12" ht="36.6" customHeight="1" x14ac:dyDescent="0.25">
      <c r="A37" s="36" t="s">
        <v>26</v>
      </c>
      <c r="B37" s="11">
        <v>0</v>
      </c>
      <c r="C37" s="24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0">
        <f t="shared" si="1"/>
        <v>0</v>
      </c>
    </row>
    <row r="38" spans="1:12" ht="32.450000000000003" customHeight="1" x14ac:dyDescent="0.25">
      <c r="A38" s="36" t="s">
        <v>40</v>
      </c>
      <c r="B38" s="11">
        <v>0</v>
      </c>
      <c r="C38" s="24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0">
        <f t="shared" si="1"/>
        <v>0</v>
      </c>
    </row>
    <row r="39" spans="1:12" ht="37.9" customHeight="1" x14ac:dyDescent="0.25">
      <c r="A39" s="36" t="s">
        <v>41</v>
      </c>
      <c r="B39" s="11">
        <v>0</v>
      </c>
      <c r="C39" s="24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0">
        <f t="shared" si="1"/>
        <v>0</v>
      </c>
    </row>
    <row r="40" spans="1:12" ht="31.15" customHeight="1" x14ac:dyDescent="0.25">
      <c r="A40" s="36" t="s">
        <v>42</v>
      </c>
      <c r="B40" s="11">
        <v>0</v>
      </c>
      <c r="C40" s="24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0">
        <f t="shared" si="1"/>
        <v>0</v>
      </c>
    </row>
    <row r="41" spans="1:12" ht="34.15" customHeight="1" x14ac:dyDescent="0.25">
      <c r="A41" s="36" t="s">
        <v>43</v>
      </c>
      <c r="B41" s="11">
        <v>0</v>
      </c>
      <c r="C41" s="24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0">
        <f t="shared" si="1"/>
        <v>0</v>
      </c>
    </row>
    <row r="42" spans="1:12" ht="34.15" customHeight="1" x14ac:dyDescent="0.25">
      <c r="A42" s="36" t="s">
        <v>27</v>
      </c>
      <c r="B42" s="11">
        <v>0</v>
      </c>
      <c r="C42" s="24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0">
        <f t="shared" si="1"/>
        <v>0</v>
      </c>
    </row>
    <row r="43" spans="1:12" ht="34.15" customHeight="1" x14ac:dyDescent="0.25">
      <c r="A43" s="36" t="s">
        <v>44</v>
      </c>
      <c r="B43" s="11">
        <v>0</v>
      </c>
      <c r="C43" s="24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0">
        <f t="shared" si="1"/>
        <v>0</v>
      </c>
    </row>
    <row r="44" spans="1:12" s="6" customFormat="1" ht="34.15" customHeight="1" x14ac:dyDescent="0.25">
      <c r="A44" s="35" t="s">
        <v>45</v>
      </c>
      <c r="B44" s="10">
        <v>0</v>
      </c>
      <c r="C44" s="2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0">
        <f t="shared" si="1"/>
        <v>0</v>
      </c>
    </row>
    <row r="45" spans="1:12" ht="33.6" customHeight="1" x14ac:dyDescent="0.25">
      <c r="A45" s="36" t="s">
        <v>46</v>
      </c>
      <c r="B45" s="11">
        <v>0</v>
      </c>
      <c r="C45" s="24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0">
        <f t="shared" si="1"/>
        <v>0</v>
      </c>
    </row>
    <row r="46" spans="1:12" ht="37.15" customHeight="1" x14ac:dyDescent="0.25">
      <c r="A46" s="36" t="s">
        <v>47</v>
      </c>
      <c r="B46" s="11">
        <v>0</v>
      </c>
      <c r="C46" s="24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0">
        <f t="shared" si="1"/>
        <v>0</v>
      </c>
    </row>
    <row r="47" spans="1:12" ht="39.6" customHeight="1" x14ac:dyDescent="0.25">
      <c r="A47" s="36" t="s">
        <v>48</v>
      </c>
      <c r="B47" s="11">
        <v>0</v>
      </c>
      <c r="C47" s="24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0">
        <f t="shared" si="1"/>
        <v>0</v>
      </c>
    </row>
    <row r="48" spans="1:12" ht="36" customHeight="1" x14ac:dyDescent="0.25">
      <c r="A48" s="36" t="s">
        <v>49</v>
      </c>
      <c r="B48" s="11">
        <v>0</v>
      </c>
      <c r="C48" s="24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0">
        <f t="shared" si="1"/>
        <v>0</v>
      </c>
    </row>
    <row r="49" spans="1:12" ht="38.450000000000003" customHeight="1" x14ac:dyDescent="0.25">
      <c r="A49" s="36" t="s">
        <v>50</v>
      </c>
      <c r="B49" s="11">
        <v>0</v>
      </c>
      <c r="C49" s="24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0">
        <f t="shared" si="1"/>
        <v>0</v>
      </c>
    </row>
    <row r="50" spans="1:12" ht="32.450000000000003" customHeight="1" x14ac:dyDescent="0.25">
      <c r="A50" s="36" t="s">
        <v>51</v>
      </c>
      <c r="B50" s="11">
        <v>0</v>
      </c>
      <c r="C50" s="24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0">
        <f t="shared" si="1"/>
        <v>0</v>
      </c>
    </row>
    <row r="51" spans="1:12" ht="33.6" customHeight="1" x14ac:dyDescent="0.25">
      <c r="A51" s="36" t="s">
        <v>52</v>
      </c>
      <c r="B51" s="11">
        <v>0</v>
      </c>
      <c r="C51" s="24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0">
        <f t="shared" si="1"/>
        <v>0</v>
      </c>
    </row>
    <row r="52" spans="1:12" s="5" customFormat="1" ht="38.450000000000003" customHeight="1" x14ac:dyDescent="0.25">
      <c r="A52" s="35" t="s">
        <v>28</v>
      </c>
      <c r="B52" s="10">
        <v>0</v>
      </c>
      <c r="C52" s="23">
        <f>C53+C54+C57+C55+C58</f>
        <v>66178135</v>
      </c>
      <c r="D52" s="13">
        <v>0</v>
      </c>
      <c r="E52" s="13">
        <f>E53+E57</f>
        <v>433586.87</v>
      </c>
      <c r="F52" s="13">
        <f t="shared" ref="F52:I52" si="2">F53+F57</f>
        <v>0</v>
      </c>
      <c r="G52" s="13">
        <f t="shared" si="2"/>
        <v>0</v>
      </c>
      <c r="H52" s="13">
        <f t="shared" si="2"/>
        <v>0</v>
      </c>
      <c r="I52" s="13">
        <f t="shared" si="2"/>
        <v>178072.73</v>
      </c>
      <c r="J52" s="13">
        <f>J53+J57</f>
        <v>311389.98</v>
      </c>
      <c r="K52" s="13">
        <f>K53+K57</f>
        <v>2870310</v>
      </c>
      <c r="L52" s="10">
        <f t="shared" si="1"/>
        <v>3793359.58</v>
      </c>
    </row>
    <row r="53" spans="1:12" ht="30" customHeight="1" x14ac:dyDescent="0.25">
      <c r="A53" s="36" t="s">
        <v>29</v>
      </c>
      <c r="B53" s="11">
        <v>0</v>
      </c>
      <c r="C53" s="24">
        <v>66068730</v>
      </c>
      <c r="D53" s="12">
        <v>0</v>
      </c>
      <c r="E53" s="12">
        <v>332185.69</v>
      </c>
      <c r="F53" s="12">
        <v>0</v>
      </c>
      <c r="G53" s="12">
        <v>0</v>
      </c>
      <c r="H53" s="12">
        <v>0</v>
      </c>
      <c r="I53" s="12">
        <v>178072.73</v>
      </c>
      <c r="J53" s="12">
        <v>0</v>
      </c>
      <c r="K53" s="12">
        <v>2603040</v>
      </c>
      <c r="L53" s="10">
        <f t="shared" si="1"/>
        <v>3113298.42</v>
      </c>
    </row>
    <row r="54" spans="1:12" s="3" customFormat="1" ht="25.15" customHeight="1" x14ac:dyDescent="0.25">
      <c r="A54" s="37" t="s">
        <v>30</v>
      </c>
      <c r="B54" s="11">
        <v>0</v>
      </c>
      <c r="C54" s="24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0">
        <f t="shared" si="1"/>
        <v>0</v>
      </c>
    </row>
    <row r="55" spans="1:12" ht="24.6" customHeight="1" x14ac:dyDescent="0.25">
      <c r="A55" s="36" t="s">
        <v>31</v>
      </c>
      <c r="B55" s="11">
        <v>0</v>
      </c>
      <c r="C55" s="24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0">
        <f t="shared" si="1"/>
        <v>0</v>
      </c>
    </row>
    <row r="56" spans="1:12" s="3" customFormat="1" ht="25.5" x14ac:dyDescent="0.25">
      <c r="A56" s="37" t="s">
        <v>32</v>
      </c>
      <c r="B56" s="11">
        <v>0</v>
      </c>
      <c r="C56" s="24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0">
        <f t="shared" si="1"/>
        <v>0</v>
      </c>
    </row>
    <row r="57" spans="1:12" s="3" customFormat="1" ht="26.45" customHeight="1" x14ac:dyDescent="0.25">
      <c r="A57" s="37" t="s">
        <v>33</v>
      </c>
      <c r="B57" s="11">
        <v>0</v>
      </c>
      <c r="C57" s="24">
        <v>109405</v>
      </c>
      <c r="D57" s="12">
        <v>0</v>
      </c>
      <c r="E57" s="12">
        <v>101401.18</v>
      </c>
      <c r="F57" s="12">
        <v>0</v>
      </c>
      <c r="G57" s="12">
        <v>0</v>
      </c>
      <c r="H57" s="12">
        <v>0</v>
      </c>
      <c r="I57" s="12">
        <v>0</v>
      </c>
      <c r="J57" s="12">
        <v>311389.98</v>
      </c>
      <c r="K57" s="12">
        <v>267270</v>
      </c>
      <c r="L57" s="10">
        <f t="shared" si="1"/>
        <v>680061.15999999992</v>
      </c>
    </row>
    <row r="58" spans="1:12" ht="24.6" customHeight="1" x14ac:dyDescent="0.25">
      <c r="A58" s="36" t="s">
        <v>53</v>
      </c>
      <c r="B58" s="11">
        <v>0</v>
      </c>
      <c r="C58" s="11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0">
        <f t="shared" si="1"/>
        <v>0</v>
      </c>
    </row>
    <row r="59" spans="1:12" ht="25.15" customHeight="1" x14ac:dyDescent="0.25">
      <c r="A59" s="36" t="s">
        <v>54</v>
      </c>
      <c r="B59" s="11">
        <v>0</v>
      </c>
      <c r="C59" s="11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0">
        <f t="shared" si="1"/>
        <v>0</v>
      </c>
    </row>
    <row r="60" spans="1:12" s="3" customFormat="1" ht="35.450000000000003" customHeight="1" x14ac:dyDescent="0.25">
      <c r="A60" s="37" t="s">
        <v>34</v>
      </c>
      <c r="B60" s="11">
        <v>0</v>
      </c>
      <c r="C60" s="11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0">
        <f t="shared" si="1"/>
        <v>0</v>
      </c>
    </row>
    <row r="61" spans="1:12" ht="31.9" customHeight="1" x14ac:dyDescent="0.25">
      <c r="A61" s="36" t="s">
        <v>55</v>
      </c>
      <c r="B61" s="11">
        <v>0</v>
      </c>
      <c r="C61" s="11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0">
        <f t="shared" si="1"/>
        <v>0</v>
      </c>
    </row>
    <row r="62" spans="1:12" s="7" customFormat="1" ht="29.45" customHeight="1" x14ac:dyDescent="0.25">
      <c r="A62" s="35" t="s">
        <v>56</v>
      </c>
      <c r="B62" s="10">
        <v>0</v>
      </c>
      <c r="C62" s="2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0">
        <f t="shared" si="1"/>
        <v>0</v>
      </c>
    </row>
    <row r="63" spans="1:12" ht="29.45" customHeight="1" x14ac:dyDescent="0.25">
      <c r="A63" s="36" t="s">
        <v>57</v>
      </c>
      <c r="B63" s="11">
        <v>0</v>
      </c>
      <c r="C63" s="24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0">
        <f t="shared" si="1"/>
        <v>0</v>
      </c>
    </row>
    <row r="64" spans="1:12" s="3" customFormat="1" ht="33" customHeight="1" x14ac:dyDescent="0.25">
      <c r="A64" s="37" t="s">
        <v>58</v>
      </c>
      <c r="B64" s="11">
        <v>0</v>
      </c>
      <c r="C64" s="24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0">
        <f t="shared" si="1"/>
        <v>0</v>
      </c>
    </row>
    <row r="65" spans="1:12" ht="30" customHeight="1" x14ac:dyDescent="0.25">
      <c r="A65" s="36" t="s">
        <v>59</v>
      </c>
      <c r="B65" s="11">
        <v>0</v>
      </c>
      <c r="C65" s="24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0">
        <f t="shared" si="1"/>
        <v>0</v>
      </c>
    </row>
    <row r="66" spans="1:12" ht="34.15" customHeight="1" x14ac:dyDescent="0.25">
      <c r="A66" s="36" t="s">
        <v>60</v>
      </c>
      <c r="B66" s="11">
        <v>0</v>
      </c>
      <c r="C66" s="24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0">
        <f t="shared" si="1"/>
        <v>0</v>
      </c>
    </row>
    <row r="67" spans="1:12" s="6" customFormat="1" ht="31.9" customHeight="1" x14ac:dyDescent="0.25">
      <c r="A67" s="35" t="s">
        <v>61</v>
      </c>
      <c r="B67" s="10">
        <v>0</v>
      </c>
      <c r="C67" s="2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0">
        <f t="shared" si="1"/>
        <v>0</v>
      </c>
    </row>
    <row r="68" spans="1:12" ht="27" customHeight="1" x14ac:dyDescent="0.25">
      <c r="A68" s="36" t="s">
        <v>62</v>
      </c>
      <c r="B68" s="11">
        <v>0</v>
      </c>
      <c r="C68" s="24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0">
        <f t="shared" si="1"/>
        <v>0</v>
      </c>
    </row>
    <row r="69" spans="1:12" ht="25.5" x14ac:dyDescent="0.25">
      <c r="A69" s="36" t="s">
        <v>63</v>
      </c>
      <c r="B69" s="11">
        <v>0</v>
      </c>
      <c r="C69" s="24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0">
        <f t="shared" si="1"/>
        <v>0</v>
      </c>
    </row>
    <row r="70" spans="1:12" s="6" customFormat="1" ht="28.15" customHeight="1" x14ac:dyDescent="0.25">
      <c r="A70" s="35" t="s">
        <v>64</v>
      </c>
      <c r="B70" s="10">
        <v>0</v>
      </c>
      <c r="C70" s="2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0">
        <f t="shared" si="1"/>
        <v>0</v>
      </c>
    </row>
    <row r="71" spans="1:12" ht="33" customHeight="1" x14ac:dyDescent="0.25">
      <c r="A71" s="36" t="s">
        <v>65</v>
      </c>
      <c r="B71" s="11">
        <v>0</v>
      </c>
      <c r="C71" s="24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0">
        <f t="shared" si="1"/>
        <v>0</v>
      </c>
    </row>
    <row r="72" spans="1:12" ht="28.9" customHeight="1" x14ac:dyDescent="0.25">
      <c r="A72" s="36" t="s">
        <v>66</v>
      </c>
      <c r="B72" s="11">
        <v>0</v>
      </c>
      <c r="C72" s="24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0">
        <f t="shared" si="1"/>
        <v>0</v>
      </c>
    </row>
    <row r="73" spans="1:12" ht="35.450000000000003" customHeight="1" x14ac:dyDescent="0.25">
      <c r="A73" s="36" t="s">
        <v>67</v>
      </c>
      <c r="B73" s="11">
        <v>0</v>
      </c>
      <c r="C73" s="24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0">
        <f t="shared" si="1"/>
        <v>0</v>
      </c>
    </row>
    <row r="74" spans="1:12" ht="28.9" customHeight="1" x14ac:dyDescent="0.25">
      <c r="A74" s="40" t="s">
        <v>35</v>
      </c>
      <c r="B74" s="19">
        <f>SUM(B10+B16+B26+B36+B44+B52+B62+B67+B70)</f>
        <v>1416929560</v>
      </c>
      <c r="C74" s="25">
        <f>C10+C16+C26+C52</f>
        <v>1416929560</v>
      </c>
      <c r="D74" s="17">
        <f>D10+D16</f>
        <v>87152804.469999999</v>
      </c>
      <c r="E74" s="17">
        <f>E52+E26+E16+E10</f>
        <v>97015987.620000005</v>
      </c>
      <c r="F74" s="17">
        <f>F10+F16+F26</f>
        <v>92040842.629999995</v>
      </c>
      <c r="G74" s="17">
        <f>G26+G16+G10</f>
        <v>95022810.939999998</v>
      </c>
      <c r="H74" s="17">
        <f>H10+H16+H26</f>
        <v>117937182.73999999</v>
      </c>
      <c r="I74" s="17">
        <f>I10+I16+I26+I52</f>
        <v>114890425.69</v>
      </c>
      <c r="J74" s="17">
        <f>J10+J16+J26+J52</f>
        <v>117613179.94</v>
      </c>
      <c r="K74" s="17">
        <f>K10+K16+K26+K52</f>
        <v>112967713.61000001</v>
      </c>
      <c r="L74" s="19">
        <f>SUM(D74:K74)</f>
        <v>834640947.63999999</v>
      </c>
    </row>
    <row r="75" spans="1:12" x14ac:dyDescent="0.25">
      <c r="A75" s="37"/>
      <c r="B75" s="10"/>
      <c r="C75" s="23"/>
      <c r="D75" s="12"/>
      <c r="E75" s="12"/>
      <c r="F75" s="12"/>
      <c r="G75" s="12"/>
      <c r="H75" s="12"/>
      <c r="I75" s="12"/>
      <c r="J75" s="12"/>
      <c r="K75" s="12"/>
      <c r="L75" s="12"/>
    </row>
    <row r="76" spans="1:12" s="3" customFormat="1" ht="35.450000000000003" customHeight="1" x14ac:dyDescent="0.25">
      <c r="A76" s="34" t="s">
        <v>68</v>
      </c>
      <c r="B76" s="10">
        <v>0</v>
      </c>
      <c r="C76" s="23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f>SUM(D76:K76)</f>
        <v>0</v>
      </c>
    </row>
    <row r="77" spans="1:12" s="6" customFormat="1" ht="37.9" customHeight="1" x14ac:dyDescent="0.25">
      <c r="A77" s="35" t="s">
        <v>69</v>
      </c>
      <c r="B77" s="10">
        <v>0</v>
      </c>
      <c r="C77" s="2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0">
        <f t="shared" ref="L77:L87" si="3">SUM(D77:K77)</f>
        <v>0</v>
      </c>
    </row>
    <row r="78" spans="1:12" ht="31.15" customHeight="1" x14ac:dyDescent="0.25">
      <c r="A78" s="36" t="s">
        <v>70</v>
      </c>
      <c r="B78" s="11">
        <v>0</v>
      </c>
      <c r="C78" s="24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0">
        <f t="shared" si="3"/>
        <v>0</v>
      </c>
    </row>
    <row r="79" spans="1:12" ht="31.9" customHeight="1" x14ac:dyDescent="0.25">
      <c r="A79" s="36" t="s">
        <v>71</v>
      </c>
      <c r="B79" s="11">
        <v>0</v>
      </c>
      <c r="C79" s="24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0">
        <f t="shared" si="3"/>
        <v>0</v>
      </c>
    </row>
    <row r="80" spans="1:12" s="6" customFormat="1" ht="31.15" customHeight="1" x14ac:dyDescent="0.25">
      <c r="A80" s="35" t="s">
        <v>72</v>
      </c>
      <c r="B80" s="11">
        <v>0</v>
      </c>
      <c r="C80" s="24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0">
        <f t="shared" si="3"/>
        <v>0</v>
      </c>
    </row>
    <row r="81" spans="1:12" ht="28.9" customHeight="1" x14ac:dyDescent="0.25">
      <c r="A81" s="36" t="s">
        <v>73</v>
      </c>
      <c r="B81" s="11">
        <v>0</v>
      </c>
      <c r="C81" s="24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0">
        <f t="shared" si="3"/>
        <v>0</v>
      </c>
    </row>
    <row r="82" spans="1:12" ht="27" customHeight="1" x14ac:dyDescent="0.25">
      <c r="A82" s="36" t="s">
        <v>74</v>
      </c>
      <c r="B82" s="11">
        <v>0</v>
      </c>
      <c r="C82" s="24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0">
        <f t="shared" si="3"/>
        <v>0</v>
      </c>
    </row>
    <row r="83" spans="1:12" s="6" customFormat="1" ht="38.450000000000003" customHeight="1" x14ac:dyDescent="0.25">
      <c r="A83" s="35" t="s">
        <v>75</v>
      </c>
      <c r="B83" s="11">
        <v>0</v>
      </c>
      <c r="C83" s="24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0">
        <f t="shared" si="3"/>
        <v>0</v>
      </c>
    </row>
    <row r="84" spans="1:12" ht="36" customHeight="1" x14ac:dyDescent="0.25">
      <c r="A84" s="36" t="s">
        <v>76</v>
      </c>
      <c r="B84" s="11">
        <v>0</v>
      </c>
      <c r="C84" s="24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0">
        <f t="shared" si="3"/>
        <v>0</v>
      </c>
    </row>
    <row r="85" spans="1:12" ht="32.450000000000003" customHeight="1" x14ac:dyDescent="0.25">
      <c r="A85" s="48" t="s">
        <v>77</v>
      </c>
      <c r="B85" s="18">
        <v>0</v>
      </c>
      <c r="C85" s="26">
        <v>0</v>
      </c>
      <c r="D85" s="49">
        <v>0</v>
      </c>
      <c r="E85" s="49">
        <v>0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9">
        <v>0</v>
      </c>
      <c r="L85" s="18">
        <f t="shared" si="3"/>
        <v>0</v>
      </c>
    </row>
    <row r="86" spans="1:12" x14ac:dyDescent="0.25">
      <c r="A86" s="38"/>
      <c r="B86" s="10"/>
      <c r="C86" s="23"/>
      <c r="D86" s="12"/>
      <c r="E86" s="12"/>
      <c r="F86" s="12"/>
      <c r="G86" s="12"/>
      <c r="H86" s="12"/>
      <c r="I86" s="12"/>
      <c r="J86" s="12"/>
      <c r="K86" s="12"/>
      <c r="L86" s="10"/>
    </row>
    <row r="87" spans="1:12" ht="36" customHeight="1" x14ac:dyDescent="0.25">
      <c r="A87" s="41" t="s">
        <v>78</v>
      </c>
      <c r="B87" s="28">
        <f>B74</f>
        <v>1416929560</v>
      </c>
      <c r="C87" s="29">
        <f>C74</f>
        <v>1416929560</v>
      </c>
      <c r="D87" s="30">
        <f t="shared" ref="D87" si="4">D74</f>
        <v>87152804.469999999</v>
      </c>
      <c r="E87" s="30">
        <f t="shared" ref="E87:K87" si="5">E74</f>
        <v>97015987.620000005</v>
      </c>
      <c r="F87" s="30">
        <f t="shared" si="5"/>
        <v>92040842.629999995</v>
      </c>
      <c r="G87" s="30">
        <f t="shared" si="5"/>
        <v>95022810.939999998</v>
      </c>
      <c r="H87" s="30">
        <f t="shared" si="5"/>
        <v>117937182.73999999</v>
      </c>
      <c r="I87" s="30">
        <f t="shared" si="5"/>
        <v>114890425.69</v>
      </c>
      <c r="J87" s="30">
        <f t="shared" ref="J87" si="6">J74</f>
        <v>117613179.94</v>
      </c>
      <c r="K87" s="30">
        <f t="shared" si="5"/>
        <v>112967713.61000001</v>
      </c>
      <c r="L87" s="28">
        <f t="shared" si="3"/>
        <v>834640947.63999999</v>
      </c>
    </row>
    <row r="88" spans="1:12" x14ac:dyDescent="0.25">
      <c r="A88" s="14" t="s">
        <v>81</v>
      </c>
      <c r="B88" s="14"/>
      <c r="C88" s="27"/>
      <c r="D88" s="15"/>
      <c r="E88" s="15"/>
      <c r="F88" s="15"/>
      <c r="G88" s="15"/>
      <c r="H88" s="15"/>
      <c r="I88" s="15"/>
    </row>
    <row r="89" spans="1:12" x14ac:dyDescent="0.25">
      <c r="A89" s="14" t="s">
        <v>98</v>
      </c>
      <c r="B89" s="14"/>
      <c r="C89" s="27"/>
      <c r="D89" s="15"/>
      <c r="E89" s="15"/>
      <c r="F89" s="15"/>
      <c r="G89" s="15"/>
      <c r="H89" s="15"/>
      <c r="I89" s="15"/>
    </row>
    <row r="90" spans="1:12" x14ac:dyDescent="0.25">
      <c r="A90" s="14" t="s">
        <v>99</v>
      </c>
      <c r="B90" s="14"/>
      <c r="C90" s="27"/>
      <c r="D90" s="15"/>
      <c r="E90" s="15"/>
      <c r="F90" s="15"/>
      <c r="G90" s="15"/>
      <c r="H90" s="15"/>
      <c r="I90" s="15"/>
    </row>
    <row r="92" spans="1:12" ht="15.75" thickBot="1" x14ac:dyDescent="0.3"/>
    <row r="93" spans="1:12" ht="30.75" thickBot="1" x14ac:dyDescent="0.3">
      <c r="A93" s="31" t="s">
        <v>91</v>
      </c>
    </row>
    <row r="94" spans="1:12" ht="45.75" thickBot="1" x14ac:dyDescent="0.3">
      <c r="A94" s="32" t="s">
        <v>92</v>
      </c>
    </row>
    <row r="95" spans="1:12" ht="90.75" thickBot="1" x14ac:dyDescent="0.3">
      <c r="A95" s="33" t="s">
        <v>93</v>
      </c>
    </row>
    <row r="100" spans="4:9" x14ac:dyDescent="0.25">
      <c r="D100" s="43" t="s">
        <v>101</v>
      </c>
      <c r="E100" s="43"/>
      <c r="F100" s="43"/>
      <c r="G100" s="43"/>
      <c r="H100" s="43"/>
      <c r="I100" s="43"/>
    </row>
    <row r="101" spans="4:9" x14ac:dyDescent="0.25">
      <c r="D101" s="42" t="s">
        <v>87</v>
      </c>
      <c r="E101" s="42"/>
      <c r="F101" s="42"/>
      <c r="G101" s="42"/>
      <c r="H101" s="42"/>
      <c r="I101" s="42"/>
    </row>
  </sheetData>
  <mergeCells count="7">
    <mergeCell ref="D101:I101"/>
    <mergeCell ref="D100:I100"/>
    <mergeCell ref="A2:L2"/>
    <mergeCell ref="A3:L3"/>
    <mergeCell ref="A4:L4"/>
    <mergeCell ref="A5:L5"/>
    <mergeCell ref="A6:L6"/>
  </mergeCells>
  <printOptions horizontalCentered="1" verticalCentered="1"/>
  <pageMargins left="3.937007874015748E-2" right="3.937007874015748E-2" top="0.35433070866141736" bottom="0.35433070866141736" header="0.11811023622047245" footer="0.11811023622047245"/>
  <pageSetup paperSize="5" scale="55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 Ejecución </vt:lpstr>
      <vt:lpstr>'Plantilla Ejecución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Dennys Luna Ortiz</cp:lastModifiedBy>
  <cp:lastPrinted>2026-09-04T14:00:41Z</cp:lastPrinted>
  <dcterms:created xsi:type="dcterms:W3CDTF">2018-04-17T18:57:16Z</dcterms:created>
  <dcterms:modified xsi:type="dcterms:W3CDTF">2026-09-04T14:00:44Z</dcterms:modified>
</cp:coreProperties>
</file>