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EJECUCION PRESUPUESTARIA\NUEVA ADM\2026\"/>
    </mc:Choice>
  </mc:AlternateContent>
  <xr:revisionPtr revIDLastSave="0" documentId="13_ncr:1_{F75A8D91-0C89-4F10-BB2C-B0D30B2CC1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 Ejecución " sheetId="3" r:id="rId1"/>
  </sheets>
  <definedNames>
    <definedName name="_xlnm.Print_Area" localSheetId="0">'Plantilla Ejecución '!$A$1:$K$105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3" l="1"/>
  <c r="J16" i="3"/>
  <c r="K27" i="3"/>
  <c r="J52" i="3"/>
  <c r="J26" i="3"/>
  <c r="K11" i="3"/>
  <c r="K12" i="3"/>
  <c r="K13" i="3"/>
  <c r="K14" i="3"/>
  <c r="K15" i="3"/>
  <c r="K17" i="3"/>
  <c r="K18" i="3"/>
  <c r="K19" i="3"/>
  <c r="K20" i="3"/>
  <c r="K21" i="3"/>
  <c r="K22" i="3"/>
  <c r="K23" i="3"/>
  <c r="K24" i="3"/>
  <c r="K25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I16" i="3"/>
  <c r="F52" i="3"/>
  <c r="G52" i="3"/>
  <c r="H52" i="3"/>
  <c r="I52" i="3"/>
  <c r="I26" i="3"/>
  <c r="I10" i="3"/>
  <c r="I74" i="3" s="1"/>
  <c r="H10" i="3"/>
  <c r="H26" i="3"/>
  <c r="H16" i="3"/>
  <c r="H74" i="3" s="1"/>
  <c r="H87" i="3" s="1"/>
  <c r="G16" i="3"/>
  <c r="C52" i="3"/>
  <c r="C26" i="3"/>
  <c r="C16" i="3"/>
  <c r="G26" i="3"/>
  <c r="G10" i="3"/>
  <c r="F26" i="3"/>
  <c r="F16" i="3"/>
  <c r="F10" i="3"/>
  <c r="J74" i="3" l="1"/>
  <c r="I87" i="3"/>
  <c r="G74" i="3"/>
  <c r="G87" i="3" s="1"/>
  <c r="F74" i="3"/>
  <c r="F87" i="3" s="1"/>
  <c r="E52" i="3"/>
  <c r="K52" i="3" s="1"/>
  <c r="E26" i="3"/>
  <c r="K26" i="3" s="1"/>
  <c r="E16" i="3"/>
  <c r="E10" i="3"/>
  <c r="J87" i="3" l="1"/>
  <c r="E74" i="3"/>
  <c r="E87" i="3" s="1"/>
  <c r="B26" i="3"/>
  <c r="B16" i="3"/>
  <c r="B10" i="3"/>
  <c r="D16" i="3"/>
  <c r="K16" i="3" s="1"/>
  <c r="D10" i="3"/>
  <c r="K10" i="3" s="1"/>
  <c r="D74" i="3" l="1"/>
  <c r="K74" i="3" s="1"/>
  <c r="C10" i="3"/>
  <c r="C74" i="3" s="1"/>
  <c r="C87" i="3" l="1"/>
  <c r="B74" i="3" l="1"/>
  <c r="B87" i="3" s="1"/>
  <c r="D87" i="3" l="1"/>
  <c r="K87" i="3" s="1"/>
</calcChain>
</file>

<file path=xl/sharedStrings.xml><?xml version="1.0" encoding="utf-8"?>
<sst xmlns="http://schemas.openxmlformats.org/spreadsheetml/2006/main" count="101" uniqueCount="101">
  <si>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</si>
  <si>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</si>
  <si>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</si>
  <si>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</si>
  <si>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</si>
  <si>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</si>
  <si>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</si>
  <si>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</si>
  <si>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</si>
  <si>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</si>
  <si>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</si>
  <si>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</si>
  <si>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</si>
  <si>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</si>
  <si>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</si>
  <si>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</si>
  <si>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</si>
  <si>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</si>
  <si>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</si>
  <si>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</si>
  <si>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</si>
  <si>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</si>
  <si>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</si>
  <si>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</si>
  <si>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</si>
  <si>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</si>
  <si>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</si>
  <si>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</si>
  <si>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</si>
  <si>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</si>
  <si>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</si>
  <si>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</si>
  <si>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</si>
  <si>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</si>
  <si>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</si>
  <si>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</si>
  <si>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</si>
  <si>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</si>
  <si>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</si>
  <si>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</si>
  <si>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</si>
  <si>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</si>
  <si>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</si>
  <si>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</si>
  <si>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</si>
  <si>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</si>
  <si>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</si>
  <si>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</si>
  <si>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</si>
  <si>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</si>
  <si>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</si>
  <si>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</si>
  <si>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</si>
  <si>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</si>
  <si>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</si>
  <si>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</si>
  <si>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</si>
  <si>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</si>
  <si>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</si>
  <si>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</si>
  <si>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</si>
  <si>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</si>
  <si>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</si>
  <si>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</si>
  <si>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</si>
  <si>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</si>
  <si>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</si>
  <si>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</si>
  <si>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</si>
  <si>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</si>
  <si>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</si>
  <si>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</si>
  <si>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</si>
  <si>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</si>
  <si>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</si>
  <si>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</si>
  <si>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</si>
  <si>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</si>
  <si>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</si>
  <si>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</si>
  <si>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Ejecución de Gastos y Aplicaciones Financieras </t>
  </si>
  <si>
    <t>Fuente: Sistema de Informacion de la Gestion Financiera (SIGEF)</t>
  </si>
  <si>
    <t>Oficina Gubernamental de Tecnologias de la Informacion y Comunicacion</t>
  </si>
  <si>
    <t>Ministerio de Administracion Publica</t>
  </si>
  <si>
    <t>Presupuesto Aprobado</t>
  </si>
  <si>
    <t>Presupuesto Modificado</t>
  </si>
  <si>
    <t>Año 2026</t>
  </si>
  <si>
    <t>Lic.Rafael Melo</t>
  </si>
  <si>
    <t>Director Interino Administrativo y Financiero</t>
  </si>
  <si>
    <t>Febrero</t>
  </si>
  <si>
    <t>Marzo</t>
  </si>
  <si>
    <t>Total Devengado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</si>
  <si>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</si>
  <si>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</si>
  <si>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</si>
  <si>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Abril</t>
  </si>
  <si>
    <t>Mayo</t>
  </si>
  <si>
    <t>Junio</t>
  </si>
  <si>
    <t>Julio</t>
  </si>
  <si>
    <t>Fecha de registro: hasta el 31 de Julio del 2026</t>
  </si>
  <si>
    <t>Fecha de imputación: hasta el 31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</si>
</sst>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left"/>
    </xf>
    <xf numFmtId="44" fontId="0" fillId="0" borderId="0" xfId="0" applyNumberFormat="1"/>
    <xf numFmtId="0" fontId="0" fillId="0" borderId="0" xfId="0" applyAlignment="1">
      <alignment vertical="center"/>
    </xf>
    <xf numFmtId="44" fontId="2" fillId="3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44" fontId="6" fillId="0" borderId="4" xfId="1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6" fillId="0" borderId="3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2"/>
    </xf>
    <xf numFmtId="164" fontId="7" fillId="0" borderId="3" xfId="1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0" fontId="7" fillId="0" borderId="0" xfId="0" applyFont="1"/>
    <xf numFmtId="44" fontId="7" fillId="0" borderId="0" xfId="0" applyNumberFormat="1" applyFont="1"/>
    <xf numFmtId="43" fontId="7" fillId="0" borderId="4" xfId="1" applyFont="1" applyBorder="1" applyAlignment="1">
      <alignment horizontal="lef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4" borderId="3" xfId="1" applyNumberFormat="1" applyFont="1" applyFill="1" applyBorder="1" applyAlignment="1">
      <alignment horizontal="right" vertical="center" wrapText="1"/>
    </xf>
    <xf numFmtId="164" fontId="6" fillId="4" borderId="7" xfId="1" applyNumberFormat="1" applyFont="1" applyFill="1" applyBorder="1" applyAlignment="1">
      <alignment horizontal="righ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8" fillId="0" borderId="0" xfId="0" applyFont="1"/>
    <xf numFmtId="0" fontId="9" fillId="3" borderId="6" xfId="0" applyFont="1" applyFill="1" applyBorder="1" applyAlignment="1">
      <alignment horizontal="center" vertical="center" wrapText="1"/>
    </xf>
    <xf numFmtId="43" fontId="10" fillId="0" borderId="4" xfId="1" applyFont="1" applyBorder="1" applyAlignment="1">
      <alignment horizontal="left" vertical="center" wrapText="1"/>
    </xf>
    <xf numFmtId="164" fontId="11" fillId="0" borderId="3" xfId="1" applyNumberFormat="1" applyFont="1" applyBorder="1" applyAlignment="1">
      <alignment horizontal="right" vertical="center" wrapText="1"/>
    </xf>
    <xf numFmtId="164" fontId="10" fillId="0" borderId="3" xfId="1" applyNumberFormat="1" applyFont="1" applyBorder="1" applyAlignment="1">
      <alignment horizontal="right" vertical="center" wrapText="1"/>
    </xf>
    <xf numFmtId="164" fontId="11" fillId="4" borderId="8" xfId="1" applyNumberFormat="1" applyFont="1" applyFill="1" applyBorder="1" applyAlignment="1">
      <alignment horizontal="right" vertical="center" wrapText="1"/>
    </xf>
    <xf numFmtId="164" fontId="11" fillId="4" borderId="3" xfId="1" applyNumberFormat="1" applyFont="1" applyFill="1" applyBorder="1" applyAlignment="1">
      <alignment horizontal="right" vertical="center" wrapText="1"/>
    </xf>
    <xf numFmtId="0" fontId="10" fillId="0" borderId="0" xfId="0" applyFont="1"/>
    <xf numFmtId="0" fontId="6" fillId="5" borderId="2" xfId="0" applyFont="1" applyFill="1" applyBorder="1" applyAlignment="1">
      <alignment horizontal="left" vertical="center" wrapText="1"/>
    </xf>
    <xf numFmtId="164" fontId="6" fillId="6" borderId="7" xfId="1" applyNumberFormat="1" applyFont="1" applyFill="1" applyBorder="1" applyAlignment="1">
      <alignment horizontal="right" vertical="center" wrapText="1"/>
    </xf>
    <xf numFmtId="164" fontId="11" fillId="6" borderId="7" xfId="1" applyNumberFormat="1" applyFont="1" applyFill="1" applyBorder="1" applyAlignment="1">
      <alignment horizontal="right" vertical="center" wrapText="1"/>
    </xf>
    <xf numFmtId="164" fontId="6" fillId="5" borderId="7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4" fontId="0" fillId="0" borderId="0" xfId="0" applyNumberFormat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129390</xdr:colOff>
      <xdr:row>1</xdr:row>
      <xdr:rowOff>31092</xdr:rowOff>
    </xdr:from>
    <xdr:to>
      <xdr:col>0</xdr:col>
      <xdr:colOff>1863970</xdr:colOff>
      <xdr:row>3</xdr:row>
      <xdr:rowOff>170668</xdr:rowOff>
    </xdr:to>
    <xdr:pic>
      <xdr:nvPicPr>
        <xdr:cNvPr id="13" name="image3.png">
          <a:extLst>
            <a:ext uri="{FF2B5EF4-FFF2-40B4-BE49-F238E27FC236}">
              <a16:creationId xmlns:a16="http://schemas.microsoft.com/office/drawing/2014/main" id="{FB01B712-BA15-4881-ABDC-322C5C333A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390" y="217359"/>
          <a:ext cx="1734580" cy="596776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04"/>
  <sheetViews>
    <sheetView showGridLines="0" tabSelected="1" topLeftCell="A88" zoomScale="50" zoomScaleNormal="50" zoomScaleSheetLayoutView="75" workbookViewId="0">
      <selection activeCell="I95" sqref="I95"/>
    </sheetView>
  </sheetViews>
  <sheetFormatPr baseColWidth="10" defaultColWidth="9.140625" defaultRowHeight="15" x14ac:dyDescent="0.25"/>
  <cols>
    <col min="1" max="1" width="55.140625" customWidth="1"/>
    <col min="2" max="2" width="24.28515625" customWidth="1"/>
    <col min="3" max="3" width="24.28515625" style="29" customWidth="1"/>
    <col min="4" max="5" width="21" style="4" customWidth="1"/>
    <col min="6" max="7" width="21.42578125" style="4" customWidth="1"/>
    <col min="8" max="8" width="20.7109375" style="4" customWidth="1"/>
    <col min="9" max="9" width="20.42578125" style="4" customWidth="1"/>
    <col min="10" max="10" width="23.140625" customWidth="1"/>
    <col min="11" max="11" width="26.42578125" customWidth="1"/>
  </cols>
  <sheetData>
    <row r="2" spans="1:11" ht="18.75" x14ac:dyDescent="0.3">
      <c r="A2" s="46" t="s">
        <v>83</v>
      </c>
      <c r="B2" s="46"/>
      <c r="C2" s="46"/>
      <c r="D2" s="46"/>
      <c r="E2" s="46"/>
      <c r="F2" s="46"/>
      <c r="G2" s="46"/>
      <c r="H2" s="46"/>
      <c r="I2" s="46"/>
      <c r="K2" s="1"/>
    </row>
    <row r="3" spans="1:11" ht="18.75" x14ac:dyDescent="0.25">
      <c r="A3" s="46" t="s">
        <v>82</v>
      </c>
      <c r="B3" s="46"/>
      <c r="C3" s="46"/>
      <c r="D3" s="46"/>
      <c r="E3" s="46"/>
      <c r="F3" s="46"/>
      <c r="G3" s="46"/>
      <c r="H3" s="46"/>
      <c r="I3" s="46"/>
      <c r="K3" s="3"/>
    </row>
    <row r="4" spans="1:11" ht="18.75" x14ac:dyDescent="0.25">
      <c r="A4" s="46" t="s">
        <v>86</v>
      </c>
      <c r="B4" s="46"/>
      <c r="C4" s="46"/>
      <c r="D4" s="46"/>
      <c r="E4" s="46"/>
      <c r="F4" s="46"/>
      <c r="G4" s="46"/>
      <c r="H4" s="46"/>
      <c r="I4" s="46"/>
      <c r="K4" s="3"/>
    </row>
    <row r="5" spans="1:11" ht="15.75" x14ac:dyDescent="0.25">
      <c r="A5" s="47" t="s">
        <v>80</v>
      </c>
      <c r="B5" s="47"/>
      <c r="C5" s="47"/>
      <c r="D5" s="47"/>
      <c r="E5" s="47"/>
      <c r="F5" s="47"/>
      <c r="G5" s="47"/>
      <c r="H5" s="47"/>
      <c r="I5" s="47"/>
      <c r="K5" s="3"/>
    </row>
    <row r="6" spans="1:11" x14ac:dyDescent="0.25">
      <c r="A6" s="48" t="s">
        <v>36</v>
      </c>
      <c r="B6" s="48"/>
      <c r="C6" s="48"/>
      <c r="D6" s="48"/>
      <c r="E6" s="48"/>
      <c r="F6" s="48"/>
      <c r="G6" s="48"/>
      <c r="H6" s="48"/>
      <c r="I6" s="48"/>
      <c r="K6" s="3"/>
    </row>
    <row r="7" spans="1:11" x14ac:dyDescent="0.25">
      <c r="K7" s="3"/>
    </row>
    <row r="8" spans="1:11" s="10" customFormat="1" ht="31.5" x14ac:dyDescent="0.25">
      <c r="A8" s="2" t="s">
        <v>0</v>
      </c>
      <c r="B8" s="28" t="s">
        <v>84</v>
      </c>
      <c r="C8" s="30" t="s">
        <v>85</v>
      </c>
      <c r="D8" s="6" t="s">
        <v>79</v>
      </c>
      <c r="E8" s="6" t="s">
        <v>89</v>
      </c>
      <c r="F8" s="6" t="s">
        <v>90</v>
      </c>
      <c r="G8" s="6" t="s">
        <v>95</v>
      </c>
      <c r="H8" s="6" t="s">
        <v>96</v>
      </c>
      <c r="I8" s="6" t="s">
        <v>97</v>
      </c>
      <c r="J8" s="6" t="s">
        <v>98</v>
      </c>
      <c r="K8" s="6" t="s">
        <v>91</v>
      </c>
    </row>
    <row r="9" spans="1:11" ht="24.6" customHeight="1" x14ac:dyDescent="0.25">
      <c r="A9" s="11" t="s">
        <v>1</v>
      </c>
      <c r="B9" s="24"/>
      <c r="C9" s="31"/>
      <c r="D9" s="12"/>
      <c r="E9" s="12"/>
      <c r="F9" s="12"/>
      <c r="G9" s="12"/>
      <c r="H9" s="12"/>
      <c r="I9" s="12"/>
      <c r="J9" s="12"/>
      <c r="K9" s="12"/>
    </row>
    <row r="10" spans="1:11" s="7" customFormat="1" ht="33.6" customHeight="1" x14ac:dyDescent="0.25">
      <c r="A10" s="13" t="s">
        <v>2</v>
      </c>
      <c r="B10" s="14">
        <f>B11+B12+B13+B14+B15</f>
        <v>694212848</v>
      </c>
      <c r="C10" s="32">
        <f>C11+C12+C13+C14+C15</f>
        <v>604612848</v>
      </c>
      <c r="D10" s="14">
        <f t="shared" ref="D10:I10" si="0">D11+D12+D15</f>
        <v>44179132.939999998</v>
      </c>
      <c r="E10" s="14">
        <f t="shared" si="0"/>
        <v>43883527.93</v>
      </c>
      <c r="F10" s="14">
        <f t="shared" si="0"/>
        <v>43878932.980000004</v>
      </c>
      <c r="G10" s="14">
        <f t="shared" si="0"/>
        <v>44903542.130000003</v>
      </c>
      <c r="H10" s="14">
        <f t="shared" si="0"/>
        <v>73994330.309999987</v>
      </c>
      <c r="I10" s="14">
        <f t="shared" si="0"/>
        <v>50945844.850000009</v>
      </c>
      <c r="J10" s="14">
        <f>J11+J12+J15</f>
        <v>46337890.640000001</v>
      </c>
      <c r="K10" s="14">
        <f>D10+E10+F10+G10+H10+I10+J10</f>
        <v>348123201.78000003</v>
      </c>
    </row>
    <row r="11" spans="1:11" ht="26.45" customHeight="1" x14ac:dyDescent="0.25">
      <c r="A11" s="15" t="s">
        <v>3</v>
      </c>
      <c r="B11" s="16">
        <v>509738848</v>
      </c>
      <c r="C11" s="33">
        <v>460104190.87</v>
      </c>
      <c r="D11" s="16">
        <v>36392492.109999999</v>
      </c>
      <c r="E11" s="16">
        <v>36068663</v>
      </c>
      <c r="F11" s="16">
        <v>36186210.170000002</v>
      </c>
      <c r="G11" s="16">
        <v>36485329.670000002</v>
      </c>
      <c r="H11" s="16">
        <v>37705098.469999999</v>
      </c>
      <c r="I11" s="16">
        <v>36743832.130000003</v>
      </c>
      <c r="J11" s="16">
        <v>37853304.369999997</v>
      </c>
      <c r="K11" s="14">
        <f t="shared" ref="K11:K73" si="1">D11+E11+F11+G11+H11+I11+J11</f>
        <v>257434929.91999999</v>
      </c>
    </row>
    <row r="12" spans="1:11" ht="27.6" customHeight="1" x14ac:dyDescent="0.25">
      <c r="A12" s="15" t="s">
        <v>4</v>
      </c>
      <c r="B12" s="16">
        <v>111974000</v>
      </c>
      <c r="C12" s="33">
        <v>69850000</v>
      </c>
      <c r="D12" s="16">
        <v>2280000</v>
      </c>
      <c r="E12" s="16">
        <v>2335500</v>
      </c>
      <c r="F12" s="16">
        <v>2325000</v>
      </c>
      <c r="G12" s="16">
        <v>2875000</v>
      </c>
      <c r="H12" s="16">
        <v>30643663.039999999</v>
      </c>
      <c r="I12" s="16">
        <v>8664769.6300000008</v>
      </c>
      <c r="J12" s="16">
        <v>3000000</v>
      </c>
      <c r="K12" s="14">
        <f t="shared" si="1"/>
        <v>52123932.670000002</v>
      </c>
    </row>
    <row r="13" spans="1:11" ht="31.15" customHeight="1" x14ac:dyDescent="0.25">
      <c r="A13" s="15" t="s">
        <v>37</v>
      </c>
      <c r="B13" s="16">
        <v>0</v>
      </c>
      <c r="C13" s="3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4">
        <f t="shared" si="1"/>
        <v>0</v>
      </c>
    </row>
    <row r="14" spans="1:11" ht="27" customHeight="1" x14ac:dyDescent="0.25">
      <c r="A14" s="15" t="s">
        <v>5</v>
      </c>
      <c r="B14" s="16">
        <v>0</v>
      </c>
      <c r="C14" s="3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4">
        <f t="shared" si="1"/>
        <v>0</v>
      </c>
    </row>
    <row r="15" spans="1:11" s="5" customFormat="1" ht="27" customHeight="1" x14ac:dyDescent="0.25">
      <c r="A15" s="18" t="s">
        <v>6</v>
      </c>
      <c r="B15" s="16">
        <v>72500000</v>
      </c>
      <c r="C15" s="33">
        <v>74658657.129999995</v>
      </c>
      <c r="D15" s="17">
        <v>5506640.8300000001</v>
      </c>
      <c r="E15" s="17">
        <v>5479364.9299999997</v>
      </c>
      <c r="F15" s="17">
        <v>5367722.8099999996</v>
      </c>
      <c r="G15" s="17">
        <v>5543212.46</v>
      </c>
      <c r="H15" s="17">
        <v>5645568.7999999998</v>
      </c>
      <c r="I15" s="17">
        <v>5537243.0899999999</v>
      </c>
      <c r="J15" s="17">
        <v>5484586.2699999996</v>
      </c>
      <c r="K15" s="14">
        <f t="shared" si="1"/>
        <v>38564339.189999998</v>
      </c>
    </row>
    <row r="16" spans="1:11" s="8" customFormat="1" ht="27" customHeight="1" x14ac:dyDescent="0.25">
      <c r="A16" s="13" t="s">
        <v>7</v>
      </c>
      <c r="B16" s="14">
        <f>B17+B18+B20+B19+B21+B22+B23+B24+B25</f>
        <v>709016712</v>
      </c>
      <c r="C16" s="32">
        <f>C17+C20+C21+C22+C23+C24+C25+C18</f>
        <v>724233382</v>
      </c>
      <c r="D16" s="19">
        <f>D17+D21+D22+D24</f>
        <v>42973671.530000001</v>
      </c>
      <c r="E16" s="19">
        <f>E17+E21+E22+E24</f>
        <v>52551824.640000001</v>
      </c>
      <c r="F16" s="19">
        <f>F17+F18+F21+F22+F24</f>
        <v>48099329.649999999</v>
      </c>
      <c r="G16" s="19">
        <f>G17+G21+G22+G24+G25</f>
        <v>50030518.810000002</v>
      </c>
      <c r="H16" s="19">
        <f>H17+H18+H21+H22+H24</f>
        <v>43439463.470000006</v>
      </c>
      <c r="I16" s="19">
        <f>I17+I18+I21+I22+I24+I23+I25</f>
        <v>63352503.969999991</v>
      </c>
      <c r="J16" s="19">
        <f>J17+J18+J21+J22+J24+J23+J25</f>
        <v>65285667.020000003</v>
      </c>
      <c r="K16" s="14">
        <f t="shared" si="1"/>
        <v>365732979.08999997</v>
      </c>
    </row>
    <row r="17" spans="1:11" ht="27" customHeight="1" x14ac:dyDescent="0.25">
      <c r="A17" s="15" t="s">
        <v>8</v>
      </c>
      <c r="B17" s="16">
        <v>99600000</v>
      </c>
      <c r="C17" s="33">
        <v>99600000</v>
      </c>
      <c r="D17" s="17">
        <v>9631306.1799999997</v>
      </c>
      <c r="E17" s="17">
        <v>13301361.27</v>
      </c>
      <c r="F17" s="17">
        <v>11063669.9</v>
      </c>
      <c r="G17" s="17">
        <v>8865802.25</v>
      </c>
      <c r="H17" s="17">
        <v>8237507.7599999998</v>
      </c>
      <c r="I17" s="17">
        <v>7542355.0800000001</v>
      </c>
      <c r="J17" s="17">
        <v>11093866.800000001</v>
      </c>
      <c r="K17" s="14">
        <f t="shared" si="1"/>
        <v>69735869.239999995</v>
      </c>
    </row>
    <row r="18" spans="1:11" s="5" customFormat="1" ht="28.9" customHeight="1" x14ac:dyDescent="0.25">
      <c r="A18" s="18" t="s">
        <v>9</v>
      </c>
      <c r="B18" s="16">
        <v>600000</v>
      </c>
      <c r="C18" s="33">
        <v>843960</v>
      </c>
      <c r="D18" s="17">
        <v>0</v>
      </c>
      <c r="E18" s="17">
        <v>0</v>
      </c>
      <c r="F18" s="17">
        <v>143960</v>
      </c>
      <c r="G18" s="17">
        <v>0</v>
      </c>
      <c r="H18" s="17">
        <v>14160</v>
      </c>
      <c r="I18" s="17">
        <v>0</v>
      </c>
      <c r="J18" s="17">
        <v>0</v>
      </c>
      <c r="K18" s="14">
        <f t="shared" si="1"/>
        <v>158120</v>
      </c>
    </row>
    <row r="19" spans="1:11" ht="28.15" customHeight="1" x14ac:dyDescent="0.25">
      <c r="A19" s="15" t="s">
        <v>10</v>
      </c>
      <c r="B19" s="16">
        <v>0</v>
      </c>
      <c r="C19" s="3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4">
        <f t="shared" si="1"/>
        <v>0</v>
      </c>
    </row>
    <row r="20" spans="1:11" ht="27.6" customHeight="1" x14ac:dyDescent="0.25">
      <c r="A20" s="15" t="s">
        <v>11</v>
      </c>
      <c r="B20" s="16">
        <v>0</v>
      </c>
      <c r="C20" s="3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4">
        <f t="shared" si="1"/>
        <v>0</v>
      </c>
    </row>
    <row r="21" spans="1:11" ht="27" customHeight="1" x14ac:dyDescent="0.25">
      <c r="A21" s="15" t="s">
        <v>12</v>
      </c>
      <c r="B21" s="16">
        <v>532505112</v>
      </c>
      <c r="C21" s="33">
        <v>314455562</v>
      </c>
      <c r="D21" s="17">
        <v>32671401.859999999</v>
      </c>
      <c r="E21" s="17">
        <v>22193399.84</v>
      </c>
      <c r="F21" s="17">
        <v>32691120.239999998</v>
      </c>
      <c r="G21" s="17">
        <v>33049659.920000002</v>
      </c>
      <c r="H21" s="17">
        <v>30660172.510000002</v>
      </c>
      <c r="I21" s="17">
        <v>38998621.149999999</v>
      </c>
      <c r="J21" s="17">
        <v>39697665.460000001</v>
      </c>
      <c r="K21" s="14">
        <f t="shared" si="1"/>
        <v>229962040.98000002</v>
      </c>
    </row>
    <row r="22" spans="1:11" ht="30" customHeight="1" x14ac:dyDescent="0.25">
      <c r="A22" s="15" t="s">
        <v>13</v>
      </c>
      <c r="B22" s="16">
        <v>6000000</v>
      </c>
      <c r="C22" s="33">
        <v>11500000</v>
      </c>
      <c r="D22" s="17">
        <v>661563.49</v>
      </c>
      <c r="E22" s="17">
        <v>588509.59</v>
      </c>
      <c r="F22" s="17">
        <v>587192.68000000005</v>
      </c>
      <c r="G22" s="17">
        <v>2740222.96</v>
      </c>
      <c r="H22" s="17">
        <v>1509136.42</v>
      </c>
      <c r="I22" s="17">
        <v>2529227.4700000002</v>
      </c>
      <c r="J22" s="17">
        <v>791394.75</v>
      </c>
      <c r="K22" s="14">
        <f t="shared" si="1"/>
        <v>9407247.3600000013</v>
      </c>
    </row>
    <row r="23" spans="1:11" ht="49.15" customHeight="1" x14ac:dyDescent="0.25">
      <c r="A23" s="15" t="s">
        <v>14</v>
      </c>
      <c r="B23" s="16">
        <v>1680000</v>
      </c>
      <c r="C23" s="33">
        <v>90227260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9689939.4000000004</v>
      </c>
      <c r="J23" s="17">
        <v>0</v>
      </c>
      <c r="K23" s="14">
        <f t="shared" si="1"/>
        <v>9689939.4000000004</v>
      </c>
    </row>
    <row r="24" spans="1:11" s="5" customFormat="1" ht="33" customHeight="1" x14ac:dyDescent="0.25">
      <c r="A24" s="18" t="s">
        <v>15</v>
      </c>
      <c r="B24" s="16">
        <v>63591600</v>
      </c>
      <c r="C24" s="33">
        <v>202566600</v>
      </c>
      <c r="D24" s="17">
        <v>9400</v>
      </c>
      <c r="E24" s="17">
        <v>16468553.939999999</v>
      </c>
      <c r="F24" s="17">
        <v>3613386.83</v>
      </c>
      <c r="G24" s="17">
        <v>3713086.88</v>
      </c>
      <c r="H24" s="17">
        <v>3018486.78</v>
      </c>
      <c r="I24" s="17">
        <v>3626486.87</v>
      </c>
      <c r="J24" s="17">
        <v>13702740.01</v>
      </c>
      <c r="K24" s="14">
        <f t="shared" si="1"/>
        <v>44152141.310000002</v>
      </c>
    </row>
    <row r="25" spans="1:11" ht="31.9" customHeight="1" x14ac:dyDescent="0.25">
      <c r="A25" s="15" t="s">
        <v>38</v>
      </c>
      <c r="B25" s="16">
        <v>5040000</v>
      </c>
      <c r="C25" s="33">
        <v>5040000</v>
      </c>
      <c r="D25" s="17">
        <v>0</v>
      </c>
      <c r="E25" s="17">
        <v>0</v>
      </c>
      <c r="F25" s="17">
        <v>0</v>
      </c>
      <c r="G25" s="17">
        <v>1661746.8</v>
      </c>
      <c r="H25" s="17">
        <v>0</v>
      </c>
      <c r="I25" s="17">
        <v>965874</v>
      </c>
      <c r="J25" s="17">
        <v>0</v>
      </c>
      <c r="K25" s="14">
        <f t="shared" si="1"/>
        <v>2627620.7999999998</v>
      </c>
    </row>
    <row r="26" spans="1:11" s="9" customFormat="1" ht="33" customHeight="1" x14ac:dyDescent="0.25">
      <c r="A26" s="13" t="s">
        <v>16</v>
      </c>
      <c r="B26" s="14">
        <f>B27+B28+B33+B35+B34+B32+B31+B30+B29</f>
        <v>13700000</v>
      </c>
      <c r="C26" s="32">
        <f>C27+C28+C29+C30+C31+C32+C33+C34+C35</f>
        <v>21905195</v>
      </c>
      <c r="D26" s="19">
        <v>0</v>
      </c>
      <c r="E26" s="19">
        <f>E27+E35</f>
        <v>147048.18</v>
      </c>
      <c r="F26" s="19">
        <f>F27</f>
        <v>62580</v>
      </c>
      <c r="G26" s="19">
        <f>G35+G27</f>
        <v>88750</v>
      </c>
      <c r="H26" s="19">
        <f>H27+H35</f>
        <v>503388.96</v>
      </c>
      <c r="I26" s="19">
        <f>I27+I35</f>
        <v>414004.14</v>
      </c>
      <c r="J26" s="19">
        <f>J35+J28+J33</f>
        <v>5678232.3000000007</v>
      </c>
      <c r="K26" s="14">
        <f t="shared" si="1"/>
        <v>6894003.580000001</v>
      </c>
    </row>
    <row r="27" spans="1:11" s="5" customFormat="1" ht="24.75" customHeight="1" x14ac:dyDescent="0.25">
      <c r="A27" s="18" t="s">
        <v>17</v>
      </c>
      <c r="B27" s="16">
        <v>1200000</v>
      </c>
      <c r="C27" s="16">
        <v>1100000</v>
      </c>
      <c r="D27" s="17">
        <v>0</v>
      </c>
      <c r="E27" s="17">
        <v>44880</v>
      </c>
      <c r="F27" s="17">
        <v>62580</v>
      </c>
      <c r="G27" s="17">
        <v>50400</v>
      </c>
      <c r="H27" s="17">
        <v>48060</v>
      </c>
      <c r="I27" s="17">
        <v>75180</v>
      </c>
      <c r="J27" s="17">
        <v>0</v>
      </c>
      <c r="K27" s="14">
        <f>D27+E27+F27+G27+H27+I27+J27</f>
        <v>281100</v>
      </c>
    </row>
    <row r="28" spans="1:11" ht="36" customHeight="1" x14ac:dyDescent="0.25">
      <c r="A28" s="15" t="s">
        <v>18</v>
      </c>
      <c r="B28" s="16">
        <v>500000</v>
      </c>
      <c r="C28" s="16">
        <v>990000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212756.36</v>
      </c>
      <c r="K28" s="14">
        <f t="shared" si="1"/>
        <v>212756.36</v>
      </c>
    </row>
    <row r="29" spans="1:11" ht="28.15" customHeight="1" x14ac:dyDescent="0.25">
      <c r="A29" s="15" t="s">
        <v>19</v>
      </c>
      <c r="B29" s="16">
        <v>0</v>
      </c>
      <c r="C29" s="16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4">
        <f t="shared" si="1"/>
        <v>0</v>
      </c>
    </row>
    <row r="30" spans="1:11" ht="31.9" customHeight="1" x14ac:dyDescent="0.25">
      <c r="A30" s="15" t="s">
        <v>20</v>
      </c>
      <c r="B30" s="16">
        <v>0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4">
        <f t="shared" si="1"/>
        <v>0</v>
      </c>
    </row>
    <row r="31" spans="1:11" ht="29.45" customHeight="1" x14ac:dyDescent="0.25">
      <c r="A31" s="15" t="s">
        <v>21</v>
      </c>
      <c r="B31" s="16">
        <v>0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4">
        <f t="shared" si="1"/>
        <v>0</v>
      </c>
    </row>
    <row r="32" spans="1:11" ht="34.9" customHeight="1" x14ac:dyDescent="0.25">
      <c r="A32" s="15" t="s">
        <v>22</v>
      </c>
      <c r="B32" s="16">
        <v>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4">
        <f t="shared" si="1"/>
        <v>0</v>
      </c>
    </row>
    <row r="33" spans="1:11" s="5" customFormat="1" ht="34.15" customHeight="1" x14ac:dyDescent="0.25">
      <c r="A33" s="18" t="s">
        <v>23</v>
      </c>
      <c r="B33" s="16">
        <v>12000000</v>
      </c>
      <c r="C33" s="16">
        <v>12000000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149822.39999999999</v>
      </c>
      <c r="K33" s="14">
        <f t="shared" si="1"/>
        <v>149822.39999999999</v>
      </c>
    </row>
    <row r="34" spans="1:11" ht="39.6" customHeight="1" x14ac:dyDescent="0.25">
      <c r="A34" s="15" t="s">
        <v>39</v>
      </c>
      <c r="B34" s="16">
        <v>0</v>
      </c>
      <c r="C34" s="3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4">
        <f t="shared" si="1"/>
        <v>0</v>
      </c>
    </row>
    <row r="35" spans="1:11" s="5" customFormat="1" ht="31.15" customHeight="1" x14ac:dyDescent="0.25">
      <c r="A35" s="18" t="s">
        <v>24</v>
      </c>
      <c r="B35" s="16">
        <v>0</v>
      </c>
      <c r="C35" s="33">
        <v>7815195</v>
      </c>
      <c r="D35" s="17">
        <v>0</v>
      </c>
      <c r="E35" s="17">
        <v>102168.18</v>
      </c>
      <c r="F35" s="17">
        <v>0</v>
      </c>
      <c r="G35" s="17">
        <v>38350</v>
      </c>
      <c r="H35" s="17">
        <v>455328.96</v>
      </c>
      <c r="I35" s="17">
        <v>338824.14</v>
      </c>
      <c r="J35" s="17">
        <v>5315653.54</v>
      </c>
      <c r="K35" s="14">
        <f t="shared" si="1"/>
        <v>6250324.8200000003</v>
      </c>
    </row>
    <row r="36" spans="1:11" s="8" customFormat="1" ht="40.15" customHeight="1" x14ac:dyDescent="0.25">
      <c r="A36" s="13" t="s">
        <v>25</v>
      </c>
      <c r="B36" s="14">
        <v>0</v>
      </c>
      <c r="C36" s="32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4">
        <f t="shared" si="1"/>
        <v>0</v>
      </c>
    </row>
    <row r="37" spans="1:11" ht="36.6" customHeight="1" x14ac:dyDescent="0.25">
      <c r="A37" s="15" t="s">
        <v>26</v>
      </c>
      <c r="B37" s="16">
        <v>0</v>
      </c>
      <c r="C37" s="3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4">
        <f t="shared" si="1"/>
        <v>0</v>
      </c>
    </row>
    <row r="38" spans="1:11" ht="32.450000000000003" customHeight="1" x14ac:dyDescent="0.25">
      <c r="A38" s="15" t="s">
        <v>40</v>
      </c>
      <c r="B38" s="16">
        <v>0</v>
      </c>
      <c r="C38" s="3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4">
        <f t="shared" si="1"/>
        <v>0</v>
      </c>
    </row>
    <row r="39" spans="1:11" ht="37.9" customHeight="1" x14ac:dyDescent="0.25">
      <c r="A39" s="15" t="s">
        <v>41</v>
      </c>
      <c r="B39" s="16">
        <v>0</v>
      </c>
      <c r="C39" s="3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4">
        <f t="shared" si="1"/>
        <v>0</v>
      </c>
    </row>
    <row r="40" spans="1:11" ht="31.15" customHeight="1" x14ac:dyDescent="0.25">
      <c r="A40" s="15" t="s">
        <v>42</v>
      </c>
      <c r="B40" s="16">
        <v>0</v>
      </c>
      <c r="C40" s="3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4">
        <f t="shared" si="1"/>
        <v>0</v>
      </c>
    </row>
    <row r="41" spans="1:11" ht="34.15" customHeight="1" x14ac:dyDescent="0.25">
      <c r="A41" s="15" t="s">
        <v>43</v>
      </c>
      <c r="B41" s="16">
        <v>0</v>
      </c>
      <c r="C41" s="3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4">
        <f t="shared" si="1"/>
        <v>0</v>
      </c>
    </row>
    <row r="42" spans="1:11" ht="34.15" customHeight="1" x14ac:dyDescent="0.25">
      <c r="A42" s="15" t="s">
        <v>27</v>
      </c>
      <c r="B42" s="16">
        <v>0</v>
      </c>
      <c r="C42" s="3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4">
        <f t="shared" si="1"/>
        <v>0</v>
      </c>
    </row>
    <row r="43" spans="1:11" ht="34.15" customHeight="1" x14ac:dyDescent="0.25">
      <c r="A43" s="15" t="s">
        <v>44</v>
      </c>
      <c r="B43" s="16">
        <v>0</v>
      </c>
      <c r="C43" s="3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4">
        <f t="shared" si="1"/>
        <v>0</v>
      </c>
    </row>
    <row r="44" spans="1:11" s="8" customFormat="1" ht="34.15" customHeight="1" x14ac:dyDescent="0.25">
      <c r="A44" s="13" t="s">
        <v>45</v>
      </c>
      <c r="B44" s="14">
        <v>0</v>
      </c>
      <c r="C44" s="32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4">
        <f t="shared" si="1"/>
        <v>0</v>
      </c>
    </row>
    <row r="45" spans="1:11" ht="33.6" customHeight="1" x14ac:dyDescent="0.25">
      <c r="A45" s="15" t="s">
        <v>46</v>
      </c>
      <c r="B45" s="16">
        <v>0</v>
      </c>
      <c r="C45" s="3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4">
        <f t="shared" si="1"/>
        <v>0</v>
      </c>
    </row>
    <row r="46" spans="1:11" ht="37.15" customHeight="1" x14ac:dyDescent="0.25">
      <c r="A46" s="15" t="s">
        <v>47</v>
      </c>
      <c r="B46" s="16">
        <v>0</v>
      </c>
      <c r="C46" s="3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4">
        <f t="shared" si="1"/>
        <v>0</v>
      </c>
    </row>
    <row r="47" spans="1:11" ht="39.6" customHeight="1" x14ac:dyDescent="0.25">
      <c r="A47" s="15" t="s">
        <v>48</v>
      </c>
      <c r="B47" s="16">
        <v>0</v>
      </c>
      <c r="C47" s="3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4">
        <f t="shared" si="1"/>
        <v>0</v>
      </c>
    </row>
    <row r="48" spans="1:11" ht="36" customHeight="1" x14ac:dyDescent="0.25">
      <c r="A48" s="15" t="s">
        <v>49</v>
      </c>
      <c r="B48" s="16">
        <v>0</v>
      </c>
      <c r="C48" s="3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4">
        <f t="shared" si="1"/>
        <v>0</v>
      </c>
    </row>
    <row r="49" spans="1:11" ht="38.450000000000003" customHeight="1" x14ac:dyDescent="0.25">
      <c r="A49" s="15" t="s">
        <v>50</v>
      </c>
      <c r="B49" s="16">
        <v>0</v>
      </c>
      <c r="C49" s="3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4">
        <f t="shared" si="1"/>
        <v>0</v>
      </c>
    </row>
    <row r="50" spans="1:11" ht="32.450000000000003" customHeight="1" x14ac:dyDescent="0.25">
      <c r="A50" s="15" t="s">
        <v>51</v>
      </c>
      <c r="B50" s="16">
        <v>0</v>
      </c>
      <c r="C50" s="33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4">
        <f t="shared" si="1"/>
        <v>0</v>
      </c>
    </row>
    <row r="51" spans="1:11" ht="33.6" customHeight="1" x14ac:dyDescent="0.25">
      <c r="A51" s="15" t="s">
        <v>52</v>
      </c>
      <c r="B51" s="16">
        <v>0</v>
      </c>
      <c r="C51" s="3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4">
        <f t="shared" si="1"/>
        <v>0</v>
      </c>
    </row>
    <row r="52" spans="1:11" s="7" customFormat="1" ht="38.450000000000003" customHeight="1" x14ac:dyDescent="0.25">
      <c r="A52" s="13" t="s">
        <v>28</v>
      </c>
      <c r="B52" s="14">
        <v>0</v>
      </c>
      <c r="C52" s="32">
        <f>C53+C54+C57+C55+C58</f>
        <v>66178135</v>
      </c>
      <c r="D52" s="19">
        <v>0</v>
      </c>
      <c r="E52" s="19">
        <f>E53+E57</f>
        <v>433586.87</v>
      </c>
      <c r="F52" s="19">
        <f t="shared" ref="F52:I52" si="2">F53+F57</f>
        <v>0</v>
      </c>
      <c r="G52" s="19">
        <f t="shared" si="2"/>
        <v>0</v>
      </c>
      <c r="H52" s="19">
        <f t="shared" si="2"/>
        <v>0</v>
      </c>
      <c r="I52" s="19">
        <f t="shared" si="2"/>
        <v>178072.73</v>
      </c>
      <c r="J52" s="19">
        <f>J53+J57</f>
        <v>311389.98</v>
      </c>
      <c r="K52" s="14">
        <f t="shared" si="1"/>
        <v>923049.58</v>
      </c>
    </row>
    <row r="53" spans="1:11" ht="30" customHeight="1" x14ac:dyDescent="0.25">
      <c r="A53" s="15" t="s">
        <v>29</v>
      </c>
      <c r="B53" s="16">
        <v>0</v>
      </c>
      <c r="C53" s="33">
        <v>66068730</v>
      </c>
      <c r="D53" s="17">
        <v>0</v>
      </c>
      <c r="E53" s="17">
        <v>332185.69</v>
      </c>
      <c r="F53" s="17">
        <v>0</v>
      </c>
      <c r="G53" s="17">
        <v>0</v>
      </c>
      <c r="H53" s="17">
        <v>0</v>
      </c>
      <c r="I53" s="17">
        <v>178072.73</v>
      </c>
      <c r="J53" s="17">
        <v>0</v>
      </c>
      <c r="K53" s="14">
        <f t="shared" si="1"/>
        <v>510258.42000000004</v>
      </c>
    </row>
    <row r="54" spans="1:11" s="5" customFormat="1" ht="25.15" customHeight="1" x14ac:dyDescent="0.25">
      <c r="A54" s="18" t="s">
        <v>30</v>
      </c>
      <c r="B54" s="16">
        <v>0</v>
      </c>
      <c r="C54" s="3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4">
        <f t="shared" si="1"/>
        <v>0</v>
      </c>
    </row>
    <row r="55" spans="1:11" ht="24.6" customHeight="1" x14ac:dyDescent="0.25">
      <c r="A55" s="15" t="s">
        <v>31</v>
      </c>
      <c r="B55" s="16">
        <v>0</v>
      </c>
      <c r="C55" s="3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4">
        <f t="shared" si="1"/>
        <v>0</v>
      </c>
    </row>
    <row r="56" spans="1:11" s="5" customFormat="1" ht="25.5" x14ac:dyDescent="0.25">
      <c r="A56" s="18" t="s">
        <v>32</v>
      </c>
      <c r="B56" s="16">
        <v>0</v>
      </c>
      <c r="C56" s="3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4">
        <f t="shared" si="1"/>
        <v>0</v>
      </c>
    </row>
    <row r="57" spans="1:11" s="5" customFormat="1" ht="26.45" customHeight="1" x14ac:dyDescent="0.25">
      <c r="A57" s="18" t="s">
        <v>33</v>
      </c>
      <c r="B57" s="16">
        <v>0</v>
      </c>
      <c r="C57" s="33">
        <v>109405</v>
      </c>
      <c r="D57" s="17">
        <v>0</v>
      </c>
      <c r="E57" s="17">
        <v>101401.18</v>
      </c>
      <c r="F57" s="17">
        <v>0</v>
      </c>
      <c r="G57" s="17">
        <v>0</v>
      </c>
      <c r="H57" s="17">
        <v>0</v>
      </c>
      <c r="I57" s="17">
        <v>0</v>
      </c>
      <c r="J57" s="17">
        <v>311389.98</v>
      </c>
      <c r="K57" s="14">
        <f t="shared" si="1"/>
        <v>412791.16</v>
      </c>
    </row>
    <row r="58" spans="1:11" ht="24.6" customHeight="1" x14ac:dyDescent="0.25">
      <c r="A58" s="15" t="s">
        <v>53</v>
      </c>
      <c r="B58" s="16">
        <v>0</v>
      </c>
      <c r="C58" s="16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4">
        <f t="shared" si="1"/>
        <v>0</v>
      </c>
    </row>
    <row r="59" spans="1:11" ht="25.15" customHeight="1" x14ac:dyDescent="0.25">
      <c r="A59" s="15" t="s">
        <v>54</v>
      </c>
      <c r="B59" s="16">
        <v>0</v>
      </c>
      <c r="C59" s="16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4">
        <f t="shared" si="1"/>
        <v>0</v>
      </c>
    </row>
    <row r="60" spans="1:11" s="5" customFormat="1" ht="35.450000000000003" customHeight="1" x14ac:dyDescent="0.25">
      <c r="A60" s="18" t="s">
        <v>34</v>
      </c>
      <c r="B60" s="16">
        <v>0</v>
      </c>
      <c r="C60" s="16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4">
        <f t="shared" si="1"/>
        <v>0</v>
      </c>
    </row>
    <row r="61" spans="1:11" ht="31.9" customHeight="1" x14ac:dyDescent="0.25">
      <c r="A61" s="15" t="s">
        <v>55</v>
      </c>
      <c r="B61" s="16">
        <v>0</v>
      </c>
      <c r="C61" s="16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4">
        <f t="shared" si="1"/>
        <v>0</v>
      </c>
    </row>
    <row r="62" spans="1:11" s="9" customFormat="1" ht="29.45" customHeight="1" x14ac:dyDescent="0.25">
      <c r="A62" s="13" t="s">
        <v>56</v>
      </c>
      <c r="B62" s="14">
        <v>0</v>
      </c>
      <c r="C62" s="32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4">
        <f t="shared" si="1"/>
        <v>0</v>
      </c>
    </row>
    <row r="63" spans="1:11" ht="29.45" customHeight="1" x14ac:dyDescent="0.25">
      <c r="A63" s="15" t="s">
        <v>57</v>
      </c>
      <c r="B63" s="16">
        <v>0</v>
      </c>
      <c r="C63" s="3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4">
        <f t="shared" si="1"/>
        <v>0</v>
      </c>
    </row>
    <row r="64" spans="1:11" s="5" customFormat="1" ht="33" customHeight="1" x14ac:dyDescent="0.25">
      <c r="A64" s="18" t="s">
        <v>58</v>
      </c>
      <c r="B64" s="16">
        <v>0</v>
      </c>
      <c r="C64" s="3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4">
        <f t="shared" si="1"/>
        <v>0</v>
      </c>
    </row>
    <row r="65" spans="1:11" ht="30" customHeight="1" x14ac:dyDescent="0.25">
      <c r="A65" s="15" t="s">
        <v>59</v>
      </c>
      <c r="B65" s="16">
        <v>0</v>
      </c>
      <c r="C65" s="3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4">
        <f t="shared" si="1"/>
        <v>0</v>
      </c>
    </row>
    <row r="66" spans="1:11" ht="34.15" customHeight="1" x14ac:dyDescent="0.25">
      <c r="A66" s="15" t="s">
        <v>60</v>
      </c>
      <c r="B66" s="16">
        <v>0</v>
      </c>
      <c r="C66" s="3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4">
        <f t="shared" si="1"/>
        <v>0</v>
      </c>
    </row>
    <row r="67" spans="1:11" s="8" customFormat="1" ht="31.9" customHeight="1" x14ac:dyDescent="0.25">
      <c r="A67" s="13" t="s">
        <v>61</v>
      </c>
      <c r="B67" s="14">
        <v>0</v>
      </c>
      <c r="C67" s="32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4">
        <f t="shared" si="1"/>
        <v>0</v>
      </c>
    </row>
    <row r="68" spans="1:11" ht="27" customHeight="1" x14ac:dyDescent="0.25">
      <c r="A68" s="15" t="s">
        <v>62</v>
      </c>
      <c r="B68" s="16">
        <v>0</v>
      </c>
      <c r="C68" s="3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4">
        <f t="shared" si="1"/>
        <v>0</v>
      </c>
    </row>
    <row r="69" spans="1:11" ht="25.5" x14ac:dyDescent="0.25">
      <c r="A69" s="15" t="s">
        <v>63</v>
      </c>
      <c r="B69" s="16">
        <v>0</v>
      </c>
      <c r="C69" s="3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4">
        <f t="shared" si="1"/>
        <v>0</v>
      </c>
    </row>
    <row r="70" spans="1:11" s="8" customFormat="1" ht="28.15" customHeight="1" x14ac:dyDescent="0.25">
      <c r="A70" s="13" t="s">
        <v>64</v>
      </c>
      <c r="B70" s="14">
        <v>0</v>
      </c>
      <c r="C70" s="32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4">
        <f t="shared" si="1"/>
        <v>0</v>
      </c>
    </row>
    <row r="71" spans="1:11" ht="33" customHeight="1" x14ac:dyDescent="0.25">
      <c r="A71" s="15" t="s">
        <v>65</v>
      </c>
      <c r="B71" s="16">
        <v>0</v>
      </c>
      <c r="C71" s="3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4">
        <f t="shared" si="1"/>
        <v>0</v>
      </c>
    </row>
    <row r="72" spans="1:11" ht="28.9" customHeight="1" x14ac:dyDescent="0.25">
      <c r="A72" s="15" t="s">
        <v>66</v>
      </c>
      <c r="B72" s="16">
        <v>0</v>
      </c>
      <c r="C72" s="33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4">
        <f t="shared" si="1"/>
        <v>0</v>
      </c>
    </row>
    <row r="73" spans="1:11" ht="35.450000000000003" customHeight="1" x14ac:dyDescent="0.25">
      <c r="A73" s="15" t="s">
        <v>67</v>
      </c>
      <c r="B73" s="16">
        <v>0</v>
      </c>
      <c r="C73" s="3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4">
        <f t="shared" si="1"/>
        <v>0</v>
      </c>
    </row>
    <row r="74" spans="1:11" ht="28.9" customHeight="1" x14ac:dyDescent="0.25">
      <c r="A74" s="20" t="s">
        <v>35</v>
      </c>
      <c r="B74" s="27">
        <f>SUM(B10+B16+B26+B36+B44+B52+B62+B67+B70)</f>
        <v>1416929560</v>
      </c>
      <c r="C74" s="34">
        <f>C10+C16+C26+C52</f>
        <v>1416929560</v>
      </c>
      <c r="D74" s="25">
        <f>D10+D16</f>
        <v>87152804.469999999</v>
      </c>
      <c r="E74" s="25">
        <f>E52+E26+E16+E10</f>
        <v>97015987.620000005</v>
      </c>
      <c r="F74" s="25">
        <f>F10+F16+F26</f>
        <v>92040842.629999995</v>
      </c>
      <c r="G74" s="25">
        <f>G26+G16+G10</f>
        <v>95022810.939999998</v>
      </c>
      <c r="H74" s="25">
        <f>H10+H16+H26</f>
        <v>117937182.73999999</v>
      </c>
      <c r="I74" s="25">
        <f>I10+I16+I26+I52</f>
        <v>114890425.69</v>
      </c>
      <c r="J74" s="25">
        <f>J10+J16+J26+J52</f>
        <v>117613179.94</v>
      </c>
      <c r="K74" s="27">
        <f>D74+E74+F74+G74+H74+I74+J74</f>
        <v>721673234.02999997</v>
      </c>
    </row>
    <row r="75" spans="1:11" x14ac:dyDescent="0.25">
      <c r="A75" s="18"/>
      <c r="B75" s="14"/>
      <c r="C75" s="32"/>
      <c r="D75" s="17"/>
      <c r="E75" s="17"/>
      <c r="F75" s="17"/>
      <c r="G75" s="17"/>
      <c r="H75" s="17"/>
      <c r="I75" s="17"/>
      <c r="J75" s="17"/>
      <c r="K75" s="17"/>
    </row>
    <row r="76" spans="1:11" s="5" customFormat="1" ht="35.450000000000003" customHeight="1" x14ac:dyDescent="0.25">
      <c r="A76" s="11" t="s">
        <v>68</v>
      </c>
      <c r="B76" s="14">
        <v>0</v>
      </c>
      <c r="C76" s="32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1" s="8" customFormat="1" ht="37.9" customHeight="1" x14ac:dyDescent="0.25">
      <c r="A77" s="13" t="s">
        <v>69</v>
      </c>
      <c r="B77" s="14">
        <v>0</v>
      </c>
      <c r="C77" s="32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</row>
    <row r="78" spans="1:11" ht="31.15" customHeight="1" x14ac:dyDescent="0.25">
      <c r="A78" s="15" t="s">
        <v>70</v>
      </c>
      <c r="B78" s="16">
        <v>0</v>
      </c>
      <c r="C78" s="3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</row>
    <row r="79" spans="1:11" ht="31.9" customHeight="1" x14ac:dyDescent="0.25">
      <c r="A79" s="15" t="s">
        <v>71</v>
      </c>
      <c r="B79" s="16">
        <v>0</v>
      </c>
      <c r="C79" s="3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</row>
    <row r="80" spans="1:11" s="8" customFormat="1" ht="31.15" customHeight="1" x14ac:dyDescent="0.25">
      <c r="A80" s="13" t="s">
        <v>72</v>
      </c>
      <c r="B80" s="16">
        <v>0</v>
      </c>
      <c r="C80" s="33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</row>
    <row r="81" spans="1:11" ht="28.9" customHeight="1" x14ac:dyDescent="0.25">
      <c r="A81" s="15" t="s">
        <v>73</v>
      </c>
      <c r="B81" s="16">
        <v>0</v>
      </c>
      <c r="C81" s="3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7" customHeight="1" x14ac:dyDescent="0.25">
      <c r="A82" s="15" t="s">
        <v>74</v>
      </c>
      <c r="B82" s="16">
        <v>0</v>
      </c>
      <c r="C82" s="3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s="8" customFormat="1" ht="38.450000000000003" customHeight="1" x14ac:dyDescent="0.25">
      <c r="A83" s="13" t="s">
        <v>75</v>
      </c>
      <c r="B83" s="16">
        <v>0</v>
      </c>
      <c r="C83" s="33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</row>
    <row r="84" spans="1:11" ht="36" customHeight="1" x14ac:dyDescent="0.25">
      <c r="A84" s="15" t="s">
        <v>76</v>
      </c>
      <c r="B84" s="16">
        <v>0</v>
      </c>
      <c r="C84" s="3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</row>
    <row r="85" spans="1:11" ht="32.450000000000003" customHeight="1" x14ac:dyDescent="0.25">
      <c r="A85" s="20" t="s">
        <v>77</v>
      </c>
      <c r="B85" s="26">
        <v>0</v>
      </c>
      <c r="C85" s="35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</row>
    <row r="86" spans="1:11" x14ac:dyDescent="0.25">
      <c r="A86" s="22"/>
      <c r="B86" s="14"/>
      <c r="C86" s="32"/>
      <c r="D86" s="17"/>
      <c r="E86" s="17"/>
      <c r="F86" s="17"/>
      <c r="G86" s="17"/>
      <c r="H86" s="17"/>
      <c r="I86" s="17"/>
      <c r="J86" s="17"/>
      <c r="K86" s="17"/>
    </row>
    <row r="87" spans="1:11" ht="36" customHeight="1" x14ac:dyDescent="0.25">
      <c r="A87" s="37" t="s">
        <v>78</v>
      </c>
      <c r="B87" s="38">
        <f>B74</f>
        <v>1416929560</v>
      </c>
      <c r="C87" s="39">
        <f>C74</f>
        <v>1416929560</v>
      </c>
      <c r="D87" s="40">
        <f t="shared" ref="D87" si="3">D74</f>
        <v>87152804.469999999</v>
      </c>
      <c r="E87" s="40">
        <f t="shared" ref="E87:J87" si="4">E74</f>
        <v>97015987.620000005</v>
      </c>
      <c r="F87" s="40">
        <f t="shared" si="4"/>
        <v>92040842.629999995</v>
      </c>
      <c r="G87" s="40">
        <f t="shared" si="4"/>
        <v>95022810.939999998</v>
      </c>
      <c r="H87" s="40">
        <f t="shared" si="4"/>
        <v>117937182.73999999</v>
      </c>
      <c r="I87" s="40">
        <f t="shared" si="4"/>
        <v>114890425.69</v>
      </c>
      <c r="J87" s="40">
        <f t="shared" si="4"/>
        <v>117613179.94</v>
      </c>
      <c r="K87" s="40">
        <f>D87+E87+F87+G87+H87+I87+J87</f>
        <v>721673234.02999997</v>
      </c>
    </row>
    <row r="88" spans="1:11" x14ac:dyDescent="0.25">
      <c r="A88" s="22" t="s">
        <v>81</v>
      </c>
      <c r="B88" s="22"/>
      <c r="C88" s="36"/>
      <c r="D88" s="23"/>
      <c r="E88" s="23"/>
      <c r="F88" s="23"/>
      <c r="G88" s="23"/>
      <c r="H88" s="23"/>
      <c r="I88" s="23"/>
    </row>
    <row r="89" spans="1:11" x14ac:dyDescent="0.25">
      <c r="A89" s="22" t="s">
        <v>99</v>
      </c>
      <c r="B89" s="22"/>
      <c r="C89" s="36"/>
      <c r="D89" s="23"/>
      <c r="E89" s="23"/>
      <c r="F89" s="23"/>
      <c r="G89" s="23"/>
      <c r="H89" s="23"/>
      <c r="I89" s="23"/>
    </row>
    <row r="90" spans="1:11" x14ac:dyDescent="0.25">
      <c r="A90" s="22" t="s">
        <v>100</v>
      </c>
      <c r="B90" s="22"/>
      <c r="C90" s="36"/>
      <c r="D90" s="23"/>
      <c r="E90" s="23"/>
      <c r="F90" s="23"/>
      <c r="G90" s="23"/>
      <c r="H90" s="23"/>
      <c r="I90" s="23"/>
    </row>
    <row r="92" spans="1:11" ht="15.75" thickBot="1" x14ac:dyDescent="0.3"/>
    <row r="93" spans="1:11" ht="30.75" thickBot="1" x14ac:dyDescent="0.3">
      <c r="A93" s="41" t="s">
        <v>92</v>
      </c>
    </row>
    <row r="94" spans="1:11" ht="45.75" thickBot="1" x14ac:dyDescent="0.3">
      <c r="A94" s="42" t="s">
        <v>93</v>
      </c>
    </row>
    <row r="95" spans="1:11" ht="90.75" thickBot="1" x14ac:dyDescent="0.3">
      <c r="A95" s="43" t="s">
        <v>94</v>
      </c>
    </row>
    <row r="103" spans="4:9" x14ac:dyDescent="0.25">
      <c r="D103" s="45" t="s">
        <v>87</v>
      </c>
      <c r="E103" s="45"/>
      <c r="F103" s="45"/>
      <c r="G103" s="45"/>
      <c r="H103" s="45"/>
      <c r="I103" s="45"/>
    </row>
    <row r="104" spans="4:9" x14ac:dyDescent="0.25">
      <c r="D104" s="44" t="s">
        <v>88</v>
      </c>
      <c r="E104" s="44"/>
      <c r="F104" s="44"/>
      <c r="G104" s="44"/>
      <c r="H104" s="44"/>
      <c r="I104" s="44"/>
    </row>
  </sheetData>
  <mergeCells count="7">
    <mergeCell ref="D104:I104"/>
    <mergeCell ref="D103:I103"/>
    <mergeCell ref="A2:I2"/>
    <mergeCell ref="A3:I3"/>
    <mergeCell ref="A4:I4"/>
    <mergeCell ref="A5:I5"/>
    <mergeCell ref="A6:I6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scale="5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Ejecución </vt:lpstr>
      <vt:lpstr>'Plantilla Ejecución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Dennys Luna Ortiz</cp:lastModifiedBy>
  <cp:lastPrinted>2026-08-10T15:43:20Z</cp:lastPrinted>
  <dcterms:created xsi:type="dcterms:W3CDTF">2018-04-17T18:57:16Z</dcterms:created>
  <dcterms:modified xsi:type="dcterms:W3CDTF">2026-08-10T15:43:40Z</dcterms:modified>
</cp:coreProperties>
</file>