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CE925E6C-1B22-4F3D-947C-A6A90E1FA6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7" i="3" l="1"/>
  <c r="K74" i="3"/>
  <c r="K57" i="3"/>
  <c r="K15" i="3"/>
  <c r="K11" i="3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10" i="3"/>
  <c r="J74" i="3"/>
  <c r="J16" i="3"/>
  <c r="G52" i="3"/>
  <c r="H52" i="3"/>
  <c r="I52" i="3"/>
  <c r="J52" i="3"/>
  <c r="J26" i="3"/>
  <c r="J10" i="3"/>
  <c r="I10" i="3"/>
  <c r="I26" i="3"/>
  <c r="I16" i="3"/>
  <c r="I74" i="3" s="1"/>
  <c r="I87" i="3" s="1"/>
  <c r="H16" i="3"/>
  <c r="D52" i="3"/>
  <c r="D26" i="3"/>
  <c r="D16" i="3"/>
  <c r="H26" i="3"/>
  <c r="H10" i="3"/>
  <c r="G26" i="3"/>
  <c r="G16" i="3"/>
  <c r="G10" i="3"/>
  <c r="J87" i="3" l="1"/>
  <c r="H74" i="3"/>
  <c r="H87" i="3" s="1"/>
  <c r="G74" i="3"/>
  <c r="G87" i="3" s="1"/>
  <c r="F52" i="3"/>
  <c r="F26" i="3"/>
  <c r="F16" i="3"/>
  <c r="F10" i="3"/>
  <c r="F74" i="3" l="1"/>
  <c r="F87" i="3" s="1"/>
  <c r="C26" i="3"/>
  <c r="C16" i="3"/>
  <c r="C10" i="3"/>
  <c r="E16" i="3"/>
  <c r="E10" i="3"/>
  <c r="E74" i="3" l="1"/>
  <c r="D10" i="3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<sst xmlns="http://schemas.openxmlformats.org/spreadsheetml/2006/main" count="100" uniqueCount="100">
  <si>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</si>
  <si>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</si>
  <si>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</si>
  <si>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</si>
  <si>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</si>
  <si>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</si>
  <si>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</si>
  <si>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</si>
  <si>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</si>
  <si>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</si>
  <si>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</si>
  <si>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</si>
  <si>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</si>
  <si>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</si>
  <si>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</si>
  <si>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</si>
  <si>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</si>
  <si>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</si>
  <si>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</si>
  <si>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</si>
  <si>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</si>
  <si>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</si>
  <si>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</si>
  <si>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</si>
  <si>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</si>
  <si>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</si>
  <si>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</si>
  <si>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</si>
  <si>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</si>
  <si>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</si>
  <si>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</si>
  <si>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</si>
  <si>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</si>
  <si>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</si>
  <si>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</si>
  <si>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</si>
  <si>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</si>
  <si>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</si>
  <si>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</si>
  <si>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</si>
  <si>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</si>
  <si>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</si>
  <si>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</si>
  <si>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</si>
  <si>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</si>
  <si>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</si>
  <si>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</si>
  <si>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</si>
  <si>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</si>
  <si>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</si>
  <si>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</si>
  <si>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</si>
  <si>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</si>
  <si>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</si>
  <si>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</si>
  <si>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</si>
  <si>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</si>
  <si>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</si>
  <si>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</si>
  <si>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</si>
  <si>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</si>
  <si>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</si>
  <si>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</si>
  <si>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</si>
  <si>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</si>
  <si>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</si>
  <si>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</si>
  <si>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</si>
  <si>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</si>
  <si>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</si>
  <si>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</si>
  <si>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</si>
  <si>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</si>
  <si>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</si>
  <si>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</si>
  <si>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</si>
  <si>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</si>
  <si>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</si>
  <si>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</si>
  <si>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</si>
  <si>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</si>
  <si>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</si>
  <si>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</si>
  <si>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</si>
  <si>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</si>
  <si>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</si>
  <si>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</si>
  <si>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Lic.Rafael Melo</t>
  </si>
  <si>
    <t>Director Interino Administrativo y Financiero</t>
  </si>
  <si>
    <t>Febrero</t>
  </si>
  <si>
    <t>Marzo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</si>
  <si>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</si>
  <si>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</si>
  <si>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</si>
  <si>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</si>
  <si>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</si>
  <si>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Mayo</t>
  </si>
  <si>
    <t>Junio</t>
  </si>
  <si>
    <t>Fecha de registro: hasta el 30 de Junio del 2026</t>
  </si>
  <si>
    <t>Fecha de imputación: hasta el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</si>
</sst>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X104"/>
  <sheetViews>
    <sheetView showGridLines="0" tabSelected="1" zoomScale="60" zoomScaleNormal="60" zoomScaleSheetLayoutView="100" workbookViewId="0">
      <selection activeCell="K107" sqref="A1:K107"/>
    </sheetView>
  </sheetViews>
  <sheetFormatPr baseColWidth="10" defaultColWidth="9.109375" defaultRowHeight="14.4" x14ac:dyDescent="0.3"/>
  <cols>
    <col min="2" max="2" width="55.109375" customWidth="1"/>
    <col min="3" max="3" width="24.33203125" customWidth="1"/>
    <col min="4" max="4" width="24.33203125" style="33" customWidth="1"/>
    <col min="5" max="6" width="21" style="5" customWidth="1"/>
    <col min="7" max="8" width="21.44140625" style="5" customWidth="1"/>
    <col min="9" max="9" width="20.77734375" style="5" customWidth="1"/>
    <col min="10" max="10" width="20.44140625" style="5" customWidth="1"/>
    <col min="11" max="11" width="23.109375" customWidth="1"/>
    <col min="12" max="12" width="96.6640625" bestFit="1" customWidth="1"/>
    <col min="14" max="21" width="6" bestFit="1" customWidth="1"/>
    <col min="22" max="23" width="7" bestFit="1" customWidth="1"/>
  </cols>
  <sheetData>
    <row r="2" spans="2:24" ht="18" x14ac:dyDescent="0.35">
      <c r="B2" s="50" t="s">
        <v>83</v>
      </c>
      <c r="C2" s="50"/>
      <c r="D2" s="50"/>
      <c r="E2" s="50"/>
      <c r="F2" s="50"/>
      <c r="G2" s="50"/>
      <c r="H2" s="50"/>
      <c r="I2" s="50"/>
      <c r="J2" s="50"/>
      <c r="L2" s="1"/>
    </row>
    <row r="3" spans="2:24" ht="18" x14ac:dyDescent="0.3">
      <c r="B3" s="50" t="s">
        <v>82</v>
      </c>
      <c r="C3" s="50"/>
      <c r="D3" s="50"/>
      <c r="E3" s="50"/>
      <c r="F3" s="50"/>
      <c r="G3" s="50"/>
      <c r="H3" s="50"/>
      <c r="I3" s="50"/>
      <c r="J3" s="50"/>
      <c r="L3" s="3"/>
    </row>
    <row r="4" spans="2:24" ht="18" x14ac:dyDescent="0.3">
      <c r="B4" s="50" t="s">
        <v>86</v>
      </c>
      <c r="C4" s="50"/>
      <c r="D4" s="50"/>
      <c r="E4" s="50"/>
      <c r="F4" s="50"/>
      <c r="G4" s="50"/>
      <c r="H4" s="50"/>
      <c r="I4" s="50"/>
      <c r="J4" s="50"/>
      <c r="L4" s="3"/>
    </row>
    <row r="5" spans="2:24" ht="15.6" x14ac:dyDescent="0.3">
      <c r="B5" s="51" t="s">
        <v>80</v>
      </c>
      <c r="C5" s="51"/>
      <c r="D5" s="51"/>
      <c r="E5" s="51"/>
      <c r="F5" s="51"/>
      <c r="G5" s="51"/>
      <c r="H5" s="51"/>
      <c r="I5" s="51"/>
      <c r="J5" s="51"/>
      <c r="L5" s="3"/>
    </row>
    <row r="6" spans="2:24" x14ac:dyDescent="0.3">
      <c r="B6" s="52" t="s">
        <v>36</v>
      </c>
      <c r="C6" s="52"/>
      <c r="D6" s="52"/>
      <c r="E6" s="52"/>
      <c r="F6" s="52"/>
      <c r="G6" s="52"/>
      <c r="H6" s="52"/>
      <c r="I6" s="52"/>
      <c r="J6" s="52"/>
      <c r="L6" s="3"/>
    </row>
    <row r="7" spans="2:24" x14ac:dyDescent="0.3">
      <c r="L7" s="3"/>
    </row>
    <row r="8" spans="2:24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89</v>
      </c>
      <c r="G8" s="7" t="s">
        <v>90</v>
      </c>
      <c r="H8" s="7" t="s">
        <v>95</v>
      </c>
      <c r="I8" s="7" t="s">
        <v>96</v>
      </c>
      <c r="J8" s="7" t="s">
        <v>97</v>
      </c>
      <c r="K8" s="7" t="s">
        <v>91</v>
      </c>
      <c r="W8" s="14"/>
      <c r="X8" s="14"/>
    </row>
    <row r="9" spans="2:24" ht="24.6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604612848</v>
      </c>
      <c r="E10" s="18">
        <f t="shared" ref="E10:J10" si="0">E11+E12+E15</f>
        <v>44179132.939999998</v>
      </c>
      <c r="F10" s="18">
        <f t="shared" si="0"/>
        <v>43883527.93</v>
      </c>
      <c r="G10" s="18">
        <f t="shared" si="0"/>
        <v>43878932.980000004</v>
      </c>
      <c r="H10" s="18">
        <f t="shared" si="0"/>
        <v>44903542.130000003</v>
      </c>
      <c r="I10" s="18">
        <f t="shared" si="0"/>
        <v>73994330.309999987</v>
      </c>
      <c r="J10" s="18">
        <f t="shared" si="0"/>
        <v>50945844.850000009</v>
      </c>
      <c r="K10" s="18">
        <f>E10+F10+G10+H10+I10+J10</f>
        <v>301785311.14000005</v>
      </c>
      <c r="L10" s="11"/>
      <c r="O10" s="12"/>
    </row>
    <row r="11" spans="2:24" ht="26.4" customHeight="1" x14ac:dyDescent="0.3">
      <c r="B11" s="19" t="s">
        <v>3</v>
      </c>
      <c r="C11" s="20">
        <v>509738848</v>
      </c>
      <c r="D11" s="37">
        <v>460104190.87</v>
      </c>
      <c r="E11" s="20">
        <v>36392492.109999999</v>
      </c>
      <c r="F11" s="20">
        <v>36068663</v>
      </c>
      <c r="G11" s="20">
        <v>36186210.170000002</v>
      </c>
      <c r="H11" s="20">
        <v>36485329.670000002</v>
      </c>
      <c r="I11" s="20">
        <v>37705098.469999999</v>
      </c>
      <c r="J11" s="20">
        <v>36743832.130000003</v>
      </c>
      <c r="K11" s="18">
        <f t="shared" ref="K11:K73" si="1">E11+F11+G11+H11+I11+J11</f>
        <v>219581625.54999998</v>
      </c>
    </row>
    <row r="12" spans="2:24" ht="27.6" customHeight="1" x14ac:dyDescent="0.3">
      <c r="B12" s="19" t="s">
        <v>4</v>
      </c>
      <c r="C12" s="20">
        <v>111974000</v>
      </c>
      <c r="D12" s="37">
        <v>69850000</v>
      </c>
      <c r="E12" s="20">
        <v>2280000</v>
      </c>
      <c r="F12" s="20">
        <v>2335500</v>
      </c>
      <c r="G12" s="20">
        <v>2325000</v>
      </c>
      <c r="H12" s="20">
        <v>2875000</v>
      </c>
      <c r="I12" s="20">
        <v>30643663.039999999</v>
      </c>
      <c r="J12" s="20">
        <v>8664769.6300000008</v>
      </c>
      <c r="K12" s="18">
        <f t="shared" si="1"/>
        <v>49123932.670000002</v>
      </c>
    </row>
    <row r="13" spans="2:24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18">
        <f t="shared" si="1"/>
        <v>0</v>
      </c>
    </row>
    <row r="14" spans="2:24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18">
        <f t="shared" si="1"/>
        <v>0</v>
      </c>
    </row>
    <row r="15" spans="2:24" s="6" customFormat="1" ht="27" customHeight="1" x14ac:dyDescent="0.3">
      <c r="B15" s="22" t="s">
        <v>6</v>
      </c>
      <c r="C15" s="20">
        <v>72500000</v>
      </c>
      <c r="D15" s="37">
        <v>74658657.129999995</v>
      </c>
      <c r="E15" s="21">
        <v>5506640.8300000001</v>
      </c>
      <c r="F15" s="21">
        <v>5479364.9299999997</v>
      </c>
      <c r="G15" s="21">
        <v>5367722.8099999996</v>
      </c>
      <c r="H15" s="21">
        <v>5543212.46</v>
      </c>
      <c r="I15" s="21">
        <v>5645568.7999999998</v>
      </c>
      <c r="J15" s="21">
        <v>5537243.0899999999</v>
      </c>
      <c r="K15" s="18">
        <f>E15+F15+G15+H15+I15+J15</f>
        <v>33079752.920000002</v>
      </c>
    </row>
    <row r="16" spans="2:24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724233382</v>
      </c>
      <c r="E16" s="23">
        <f>E17+E21+E22+E24</f>
        <v>42973671.530000001</v>
      </c>
      <c r="F16" s="23">
        <f>F17+F21+F22+F24</f>
        <v>52551824.640000001</v>
      </c>
      <c r="G16" s="23">
        <f>G17+G18+G21+G22+G24</f>
        <v>48099329.649999999</v>
      </c>
      <c r="H16" s="23">
        <f>H17+H21+H22+H24+H25</f>
        <v>50030518.810000002</v>
      </c>
      <c r="I16" s="23">
        <f>I17+I18+I21+I22+I24</f>
        <v>43439463.470000006</v>
      </c>
      <c r="J16" s="23">
        <f>J17+J18+J21+J22+J24+J23+J25</f>
        <v>63352503.969999991</v>
      </c>
      <c r="K16" s="18">
        <f t="shared" si="1"/>
        <v>300447312.06999999</v>
      </c>
    </row>
    <row r="17" spans="2:11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21">
        <v>11063669.9</v>
      </c>
      <c r="H17" s="21">
        <v>8865802.25</v>
      </c>
      <c r="I17" s="21">
        <v>8237507.7599999998</v>
      </c>
      <c r="J17" s="21">
        <v>7542355.0800000001</v>
      </c>
      <c r="K17" s="18">
        <f t="shared" si="1"/>
        <v>58642002.439999998</v>
      </c>
    </row>
    <row r="18" spans="2:11" s="6" customFormat="1" ht="28.95" customHeight="1" x14ac:dyDescent="0.3">
      <c r="B18" s="22" t="s">
        <v>9</v>
      </c>
      <c r="C18" s="20">
        <v>600000</v>
      </c>
      <c r="D18" s="37">
        <v>843960</v>
      </c>
      <c r="E18" s="21">
        <v>0</v>
      </c>
      <c r="F18" s="21">
        <v>0</v>
      </c>
      <c r="G18" s="21">
        <v>143960</v>
      </c>
      <c r="H18" s="21">
        <v>0</v>
      </c>
      <c r="I18" s="21">
        <v>14160</v>
      </c>
      <c r="J18" s="21">
        <v>0</v>
      </c>
      <c r="K18" s="18">
        <f t="shared" si="1"/>
        <v>158120</v>
      </c>
    </row>
    <row r="19" spans="2:11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18">
        <f t="shared" si="1"/>
        <v>0</v>
      </c>
    </row>
    <row r="20" spans="2:11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18">
        <f t="shared" si="1"/>
        <v>0</v>
      </c>
    </row>
    <row r="21" spans="2:11" ht="27" customHeight="1" x14ac:dyDescent="0.3">
      <c r="B21" s="19" t="s">
        <v>12</v>
      </c>
      <c r="C21" s="20">
        <v>532505112</v>
      </c>
      <c r="D21" s="37">
        <v>314455562</v>
      </c>
      <c r="E21" s="21">
        <v>32671401.859999999</v>
      </c>
      <c r="F21" s="21">
        <v>22193399.84</v>
      </c>
      <c r="G21" s="21">
        <v>32691120.239999998</v>
      </c>
      <c r="H21" s="21">
        <v>33049659.920000002</v>
      </c>
      <c r="I21" s="21">
        <v>30660172.510000002</v>
      </c>
      <c r="J21" s="21">
        <v>38998621.149999999</v>
      </c>
      <c r="K21" s="18">
        <f t="shared" si="1"/>
        <v>190264375.52000001</v>
      </c>
    </row>
    <row r="22" spans="2:11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21">
        <v>587192.68000000005</v>
      </c>
      <c r="H22" s="21">
        <v>2740222.96</v>
      </c>
      <c r="I22" s="21">
        <v>1509136.42</v>
      </c>
      <c r="J22" s="21">
        <v>2529227.4700000002</v>
      </c>
      <c r="K22" s="18">
        <f t="shared" si="1"/>
        <v>8615852.6100000013</v>
      </c>
    </row>
    <row r="23" spans="2:11" ht="49.2" customHeight="1" x14ac:dyDescent="0.3">
      <c r="B23" s="19" t="s">
        <v>14</v>
      </c>
      <c r="C23" s="20">
        <v>1680000</v>
      </c>
      <c r="D23" s="37">
        <v>90227260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9689939.4000000004</v>
      </c>
      <c r="K23" s="18">
        <f t="shared" si="1"/>
        <v>9689939.4000000004</v>
      </c>
    </row>
    <row r="24" spans="2:11" s="6" customFormat="1" ht="33" customHeight="1" x14ac:dyDescent="0.3">
      <c r="B24" s="22" t="s">
        <v>15</v>
      </c>
      <c r="C24" s="20">
        <v>63591600</v>
      </c>
      <c r="D24" s="37">
        <v>202566600</v>
      </c>
      <c r="E24" s="21">
        <v>9400</v>
      </c>
      <c r="F24" s="21">
        <v>16468553.939999999</v>
      </c>
      <c r="G24" s="21">
        <v>3613386.83</v>
      </c>
      <c r="H24" s="21">
        <v>3713086.88</v>
      </c>
      <c r="I24" s="21">
        <v>3018486.78</v>
      </c>
      <c r="J24" s="21">
        <v>3626486.87</v>
      </c>
      <c r="K24" s="18">
        <f t="shared" si="1"/>
        <v>30449401.300000001</v>
      </c>
    </row>
    <row r="25" spans="2:11" ht="31.95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21">
        <v>0</v>
      </c>
      <c r="H25" s="21">
        <v>1661746.8</v>
      </c>
      <c r="I25" s="21">
        <v>0</v>
      </c>
      <c r="J25" s="21">
        <v>965874</v>
      </c>
      <c r="K25" s="18">
        <f t="shared" si="1"/>
        <v>2627620.7999999998</v>
      </c>
    </row>
    <row r="26" spans="2:11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21905195</v>
      </c>
      <c r="E26" s="23">
        <v>0</v>
      </c>
      <c r="F26" s="23">
        <f>F27+F35</f>
        <v>147048.18</v>
      </c>
      <c r="G26" s="23">
        <f>G27</f>
        <v>62580</v>
      </c>
      <c r="H26" s="23">
        <f>H35+H27</f>
        <v>88750</v>
      </c>
      <c r="I26" s="23">
        <f>I27+I35</f>
        <v>503388.96</v>
      </c>
      <c r="J26" s="23">
        <f>J27+J35</f>
        <v>414004.14</v>
      </c>
      <c r="K26" s="18">
        <f t="shared" si="1"/>
        <v>1215771.28</v>
      </c>
    </row>
    <row r="27" spans="2:11" s="6" customFormat="1" ht="24.75" customHeight="1" x14ac:dyDescent="0.3">
      <c r="B27" s="22" t="s">
        <v>17</v>
      </c>
      <c r="C27" s="20">
        <v>1200000</v>
      </c>
      <c r="D27" s="20">
        <v>1100000</v>
      </c>
      <c r="E27" s="21">
        <v>0</v>
      </c>
      <c r="F27" s="21">
        <v>44880</v>
      </c>
      <c r="G27" s="21">
        <v>62580</v>
      </c>
      <c r="H27" s="21">
        <v>50400</v>
      </c>
      <c r="I27" s="21">
        <v>48060</v>
      </c>
      <c r="J27" s="21">
        <v>75180</v>
      </c>
      <c r="K27" s="18">
        <f t="shared" si="1"/>
        <v>281100</v>
      </c>
    </row>
    <row r="28" spans="2:11" ht="36" customHeight="1" x14ac:dyDescent="0.3">
      <c r="B28" s="19" t="s">
        <v>18</v>
      </c>
      <c r="C28" s="20">
        <v>500000</v>
      </c>
      <c r="D28" s="20">
        <v>990000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18">
        <f t="shared" si="1"/>
        <v>0</v>
      </c>
    </row>
    <row r="29" spans="2:11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18">
        <f t="shared" si="1"/>
        <v>0</v>
      </c>
    </row>
    <row r="30" spans="2:11" ht="31.95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18">
        <f t="shared" si="1"/>
        <v>0</v>
      </c>
    </row>
    <row r="31" spans="2:11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18">
        <f t="shared" si="1"/>
        <v>0</v>
      </c>
    </row>
    <row r="32" spans="2:11" ht="34.950000000000003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18">
        <f t="shared" si="1"/>
        <v>0</v>
      </c>
    </row>
    <row r="33" spans="2:11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18">
        <f t="shared" si="1"/>
        <v>0</v>
      </c>
    </row>
    <row r="34" spans="2:11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18">
        <f t="shared" si="1"/>
        <v>0</v>
      </c>
    </row>
    <row r="35" spans="2:11" s="6" customFormat="1" ht="31.2" customHeight="1" x14ac:dyDescent="0.3">
      <c r="B35" s="22" t="s">
        <v>24</v>
      </c>
      <c r="C35" s="20">
        <v>0</v>
      </c>
      <c r="D35" s="37">
        <v>7815195</v>
      </c>
      <c r="E35" s="21">
        <v>0</v>
      </c>
      <c r="F35" s="21">
        <v>102168.18</v>
      </c>
      <c r="G35" s="21">
        <v>0</v>
      </c>
      <c r="H35" s="21">
        <v>38350</v>
      </c>
      <c r="I35" s="21">
        <v>455328.96</v>
      </c>
      <c r="J35" s="21">
        <v>338824.14</v>
      </c>
      <c r="K35" s="18">
        <f t="shared" si="1"/>
        <v>934671.28</v>
      </c>
    </row>
    <row r="36" spans="2:11" s="9" customFormat="1" ht="40.200000000000003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8">
        <f t="shared" si="1"/>
        <v>0</v>
      </c>
    </row>
    <row r="37" spans="2:11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8">
        <f t="shared" si="1"/>
        <v>0</v>
      </c>
    </row>
    <row r="38" spans="2:11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18">
        <f t="shared" si="1"/>
        <v>0</v>
      </c>
    </row>
    <row r="39" spans="2:11" ht="37.950000000000003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18">
        <f t="shared" si="1"/>
        <v>0</v>
      </c>
    </row>
    <row r="40" spans="2:11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18">
        <f t="shared" si="1"/>
        <v>0</v>
      </c>
    </row>
    <row r="41" spans="2:11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18">
        <f t="shared" si="1"/>
        <v>0</v>
      </c>
    </row>
    <row r="42" spans="2:11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8">
        <f t="shared" si="1"/>
        <v>0</v>
      </c>
    </row>
    <row r="43" spans="2:11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18">
        <f t="shared" si="1"/>
        <v>0</v>
      </c>
    </row>
    <row r="44" spans="2:11" s="9" customFormat="1" ht="34.200000000000003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8">
        <f t="shared" si="1"/>
        <v>0</v>
      </c>
    </row>
    <row r="45" spans="2:11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18">
        <f t="shared" si="1"/>
        <v>0</v>
      </c>
    </row>
    <row r="46" spans="2:11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18">
        <f t="shared" si="1"/>
        <v>0</v>
      </c>
    </row>
    <row r="47" spans="2:11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18">
        <f t="shared" si="1"/>
        <v>0</v>
      </c>
    </row>
    <row r="48" spans="2:11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18">
        <f t="shared" si="1"/>
        <v>0</v>
      </c>
    </row>
    <row r="49" spans="2:11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18">
        <f t="shared" si="1"/>
        <v>0</v>
      </c>
    </row>
    <row r="50" spans="2:11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18">
        <f t="shared" si="1"/>
        <v>0</v>
      </c>
    </row>
    <row r="51" spans="2:11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18">
        <f t="shared" si="1"/>
        <v>0</v>
      </c>
    </row>
    <row r="52" spans="2:11" s="8" customFormat="1" ht="38.4" customHeight="1" x14ac:dyDescent="0.3">
      <c r="B52" s="17" t="s">
        <v>28</v>
      </c>
      <c r="C52" s="18">
        <v>0</v>
      </c>
      <c r="D52" s="36">
        <f>D53+D54+D57+D55+D58</f>
        <v>66178135</v>
      </c>
      <c r="E52" s="23">
        <v>0</v>
      </c>
      <c r="F52" s="23">
        <f>F53+F57</f>
        <v>433586.87</v>
      </c>
      <c r="G52" s="23">
        <f t="shared" ref="G52:J52" si="2">G53+G57</f>
        <v>0</v>
      </c>
      <c r="H52" s="23">
        <f t="shared" si="2"/>
        <v>0</v>
      </c>
      <c r="I52" s="23">
        <f t="shared" si="2"/>
        <v>0</v>
      </c>
      <c r="J52" s="23">
        <f t="shared" si="2"/>
        <v>178072.73</v>
      </c>
      <c r="K52" s="18">
        <f t="shared" si="1"/>
        <v>611659.6</v>
      </c>
    </row>
    <row r="53" spans="2:11" ht="30" customHeight="1" x14ac:dyDescent="0.3">
      <c r="B53" s="19" t="s">
        <v>29</v>
      </c>
      <c r="C53" s="20">
        <v>0</v>
      </c>
      <c r="D53" s="37">
        <v>66068730</v>
      </c>
      <c r="E53" s="21">
        <v>0</v>
      </c>
      <c r="F53" s="21">
        <v>332185.69</v>
      </c>
      <c r="G53" s="21">
        <v>0</v>
      </c>
      <c r="H53" s="21">
        <v>0</v>
      </c>
      <c r="I53" s="21">
        <v>0</v>
      </c>
      <c r="J53" s="21">
        <v>178072.73</v>
      </c>
      <c r="K53" s="18">
        <f t="shared" si="1"/>
        <v>510258.42000000004</v>
      </c>
    </row>
    <row r="54" spans="2:11" s="6" customFormat="1" ht="25.2" customHeigh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18">
        <f t="shared" si="1"/>
        <v>0</v>
      </c>
    </row>
    <row r="55" spans="2:11" ht="24.6" customHeight="1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8">
        <f t="shared" si="1"/>
        <v>0</v>
      </c>
    </row>
    <row r="56" spans="2:11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18">
        <f t="shared" si="1"/>
        <v>0</v>
      </c>
    </row>
    <row r="57" spans="2:11" s="6" customFormat="1" ht="26.4" customHeight="1" x14ac:dyDescent="0.3">
      <c r="B57" s="22" t="s">
        <v>33</v>
      </c>
      <c r="C57" s="20">
        <v>0</v>
      </c>
      <c r="D57" s="37">
        <v>109405</v>
      </c>
      <c r="E57" s="21">
        <v>0</v>
      </c>
      <c r="F57" s="21">
        <v>101401.18</v>
      </c>
      <c r="G57" s="21">
        <v>0</v>
      </c>
      <c r="H57" s="21">
        <v>0</v>
      </c>
      <c r="I57" s="21">
        <v>0</v>
      </c>
      <c r="J57" s="21">
        <v>0</v>
      </c>
      <c r="K57" s="18">
        <f>E57+F57+G57+H57+I57+J57</f>
        <v>101401.18</v>
      </c>
    </row>
    <row r="58" spans="2:11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18">
        <f t="shared" si="1"/>
        <v>0</v>
      </c>
    </row>
    <row r="59" spans="2:11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18">
        <f t="shared" si="1"/>
        <v>0</v>
      </c>
    </row>
    <row r="60" spans="2:11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18">
        <f t="shared" si="1"/>
        <v>0</v>
      </c>
    </row>
    <row r="61" spans="2:11" ht="31.95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18">
        <f t="shared" si="1"/>
        <v>0</v>
      </c>
    </row>
    <row r="62" spans="2:11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8">
        <f t="shared" si="1"/>
        <v>0</v>
      </c>
    </row>
    <row r="63" spans="2:11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18">
        <f t="shared" si="1"/>
        <v>0</v>
      </c>
    </row>
    <row r="64" spans="2:11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18">
        <f t="shared" si="1"/>
        <v>0</v>
      </c>
    </row>
    <row r="65" spans="2:11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18">
        <f t="shared" si="1"/>
        <v>0</v>
      </c>
    </row>
    <row r="66" spans="2:11" ht="34.200000000000003" customHeight="1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18">
        <f t="shared" si="1"/>
        <v>0</v>
      </c>
    </row>
    <row r="67" spans="2:11" s="9" customFormat="1" ht="31.95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18">
        <f t="shared" si="1"/>
        <v>0</v>
      </c>
    </row>
    <row r="68" spans="2:11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18">
        <f t="shared" si="1"/>
        <v>0</v>
      </c>
    </row>
    <row r="69" spans="2:11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18">
        <f t="shared" si="1"/>
        <v>0</v>
      </c>
    </row>
    <row r="70" spans="2:11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18">
        <f t="shared" si="1"/>
        <v>0</v>
      </c>
    </row>
    <row r="71" spans="2:11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18">
        <f t="shared" si="1"/>
        <v>0</v>
      </c>
    </row>
    <row r="72" spans="2:11" ht="28.95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18">
        <f t="shared" si="1"/>
        <v>0</v>
      </c>
    </row>
    <row r="73" spans="2:11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18">
        <f t="shared" si="1"/>
        <v>0</v>
      </c>
    </row>
    <row r="74" spans="2:11" ht="28.95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29">
        <f>G10+G16+G26</f>
        <v>92040842.629999995</v>
      </c>
      <c r="H74" s="29">
        <f>H26+H16+H10</f>
        <v>95022810.939999998</v>
      </c>
      <c r="I74" s="29">
        <f>I10+I16+I26</f>
        <v>117937182.73999999</v>
      </c>
      <c r="J74" s="29">
        <f>J10+J16+J26+J52</f>
        <v>114890425.69</v>
      </c>
      <c r="K74" s="31">
        <f>E74+F74+G74+H74+I74+J74</f>
        <v>604060054.09000003</v>
      </c>
    </row>
    <row r="75" spans="2:11" x14ac:dyDescent="0.3">
      <c r="B75" s="22"/>
      <c r="C75" s="18"/>
      <c r="D75" s="36"/>
      <c r="E75" s="21"/>
      <c r="F75" s="21"/>
      <c r="G75" s="21"/>
      <c r="H75" s="21"/>
      <c r="I75" s="21"/>
      <c r="J75" s="21"/>
      <c r="K75" s="21"/>
    </row>
    <row r="76" spans="2:11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</row>
    <row r="77" spans="2:11" s="9" customFormat="1" ht="37.950000000000003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</row>
    <row r="78" spans="2:11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</row>
    <row r="79" spans="2:11" ht="31.95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</row>
    <row r="80" spans="2:11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</row>
    <row r="81" spans="2:11" ht="28.95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</row>
    <row r="82" spans="2:11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</row>
    <row r="83" spans="2:11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2:11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</row>
    <row r="85" spans="2:11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</row>
    <row r="86" spans="2:11" x14ac:dyDescent="0.3">
      <c r="B86" s="26"/>
      <c r="C86" s="18"/>
      <c r="D86" s="36"/>
      <c r="E86" s="21"/>
      <c r="F86" s="21"/>
      <c r="G86" s="21"/>
      <c r="H86" s="21"/>
      <c r="I86" s="21"/>
      <c r="J86" s="21"/>
      <c r="K86" s="21"/>
    </row>
    <row r="87" spans="2:11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3">E74</f>
        <v>87152804.469999999</v>
      </c>
      <c r="F87" s="44">
        <f>F74</f>
        <v>97015987.620000005</v>
      </c>
      <c r="G87" s="44">
        <f>G74</f>
        <v>92040842.629999995</v>
      </c>
      <c r="H87" s="44">
        <f>H74</f>
        <v>95022810.939999998</v>
      </c>
      <c r="I87" s="44">
        <f>I74</f>
        <v>117937182.73999999</v>
      </c>
      <c r="J87" s="44">
        <f>J74</f>
        <v>114890425.69</v>
      </c>
      <c r="K87" s="44">
        <f>E87+F87+G87+H87+I87+J87</f>
        <v>604060054.09000003</v>
      </c>
    </row>
    <row r="88" spans="2:11" x14ac:dyDescent="0.3">
      <c r="B88" s="26" t="s">
        <v>81</v>
      </c>
      <c r="C88" s="26"/>
      <c r="D88" s="40"/>
      <c r="E88" s="27"/>
      <c r="F88" s="27"/>
      <c r="G88" s="27"/>
      <c r="H88" s="27"/>
      <c r="I88" s="27"/>
      <c r="J88" s="27"/>
    </row>
    <row r="89" spans="2:11" x14ac:dyDescent="0.3">
      <c r="B89" s="26" t="s">
        <v>98</v>
      </c>
      <c r="C89" s="26"/>
      <c r="D89" s="40"/>
      <c r="E89" s="27"/>
      <c r="F89" s="27"/>
      <c r="G89" s="27"/>
      <c r="H89" s="27"/>
      <c r="I89" s="27"/>
      <c r="J89" s="27"/>
    </row>
    <row r="90" spans="2:11" x14ac:dyDescent="0.3">
      <c r="B90" s="26" t="s">
        <v>99</v>
      </c>
      <c r="C90" s="26"/>
      <c r="D90" s="40"/>
      <c r="E90" s="27"/>
      <c r="F90" s="27"/>
      <c r="G90" s="27"/>
      <c r="H90" s="27"/>
      <c r="I90" s="27"/>
      <c r="J90" s="27"/>
    </row>
    <row r="92" spans="2:11" ht="15" thickBot="1" x14ac:dyDescent="0.35"/>
    <row r="93" spans="2:11" ht="29.4" thickBot="1" x14ac:dyDescent="0.35">
      <c r="B93" s="45" t="s">
        <v>92</v>
      </c>
    </row>
    <row r="94" spans="2:11" ht="43.8" thickBot="1" x14ac:dyDescent="0.35">
      <c r="B94" s="46" t="s">
        <v>93</v>
      </c>
    </row>
    <row r="95" spans="2:11" ht="87" thickBot="1" x14ac:dyDescent="0.35">
      <c r="B95" s="47" t="s">
        <v>94</v>
      </c>
    </row>
    <row r="103" spans="5:10" x14ac:dyDescent="0.3">
      <c r="E103" s="49" t="s">
        <v>87</v>
      </c>
      <c r="F103" s="49"/>
      <c r="G103" s="49"/>
      <c r="H103" s="49"/>
      <c r="I103" s="49"/>
      <c r="J103" s="49"/>
    </row>
    <row r="104" spans="5:10" x14ac:dyDescent="0.3">
      <c r="E104" s="48" t="s">
        <v>88</v>
      </c>
      <c r="F104" s="48"/>
      <c r="G104" s="48"/>
      <c r="H104" s="48"/>
      <c r="I104" s="48"/>
      <c r="J104" s="48"/>
    </row>
  </sheetData>
  <mergeCells count="7">
    <mergeCell ref="E104:J104"/>
    <mergeCell ref="E103:J103"/>
    <mergeCell ref="B2:J2"/>
    <mergeCell ref="B3:J3"/>
    <mergeCell ref="B4:J4"/>
    <mergeCell ref="B5:J5"/>
    <mergeCell ref="B6:J6"/>
  </mergeCells>
  <pageMargins left="0.25" right="0.25" top="0.75" bottom="0.75" header="0.3" footer="0.3"/>
  <pageSetup paperSize="5" scale="3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2026-07-08T15:59:49Z</cp:lastPrinted>
  <dcterms:created xsi:type="dcterms:W3CDTF">2018-04-17T18:57:16Z</dcterms:created>
  <dcterms:modified xsi:type="dcterms:W3CDTF">2026-07-08T16:01:59Z</dcterms:modified>
</cp:coreProperties>
</file>