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EJECUCION PRESUPUESTARIA\NUEVA ADM\2026\"/>
    </mc:Choice>
  </mc:AlternateContent>
  <xr:revisionPtr revIDLastSave="0" documentId="13_ncr:1_{D0259229-16D5-427E-B92C-CDEB06CF07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tilla Ejecució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3" l="1"/>
  <c r="J87" i="3"/>
  <c r="I87" i="3"/>
  <c r="J74" i="3"/>
  <c r="I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I26" i="3"/>
  <c r="I16" i="3"/>
  <c r="H16" i="3"/>
  <c r="D52" i="3"/>
  <c r="D26" i="3"/>
  <c r="D16" i="3"/>
  <c r="H26" i="3"/>
  <c r="H10" i="3"/>
  <c r="G26" i="3"/>
  <c r="G16" i="3"/>
  <c r="G10" i="3"/>
  <c r="H74" i="3" l="1"/>
  <c r="H87" i="3" s="1"/>
  <c r="G74" i="3"/>
  <c r="G87" i="3" s="1"/>
  <c r="F52" i="3"/>
  <c r="F26" i="3"/>
  <c r="F16" i="3"/>
  <c r="F10" i="3"/>
  <c r="F74" i="3" l="1"/>
  <c r="F87" i="3" s="1"/>
  <c r="C26" i="3"/>
  <c r="C16" i="3"/>
  <c r="C10" i="3"/>
  <c r="E16" i="3"/>
  <c r="E10" i="3"/>
  <c r="E74" i="3" l="1"/>
  <c r="D10" i="3"/>
  <c r="D74" i="3" s="1"/>
  <c r="D87" i="3" l="1"/>
  <c r="C74" i="3" l="1"/>
  <c r="C87" i="3" s="1"/>
  <c r="E87" i="3" l="1"/>
</calcChain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<sst xmlns="http://schemas.openxmlformats.org/spreadsheetml/2006/main" count="99" uniqueCount="99">
  <si>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</si>
  <si>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</si>
  <si>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</si>
  <si>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</si>
  <si>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</si>
  <si>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</si>
  <si>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</si>
  <si>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</si>
  <si>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</si>
  <si>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</si>
  <si>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</si>
  <si>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</si>
  <si>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</si>
  <si>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</si>
  <si>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</si>
  <si>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</si>
  <si>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</si>
  <si>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</si>
  <si>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</si>
  <si>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</si>
  <si>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</si>
  <si>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</si>
  <si>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</si>
  <si>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</si>
  <si>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</si>
  <si>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</si>
  <si>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</si>
  <si>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</si>
  <si>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</si>
  <si>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</si>
  <si>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</si>
  <si>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</si>
  <si>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</si>
  <si>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</si>
  <si>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</si>
  <si>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</si>
  <si>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</si>
  <si>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</si>
  <si>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</si>
  <si>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</si>
  <si>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</si>
  <si>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</si>
  <si>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</si>
  <si>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</si>
  <si>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</si>
  <si>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</si>
  <si>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</si>
  <si>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</si>
  <si>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</si>
  <si>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</si>
  <si>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</si>
  <si>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</si>
  <si>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</si>
  <si>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</si>
  <si>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</si>
  <si>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</si>
  <si>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</si>
  <si>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</si>
  <si>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</si>
  <si>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</si>
  <si>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</si>
  <si>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</si>
  <si>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</si>
  <si>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</si>
  <si>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</si>
  <si>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</si>
  <si>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</si>
  <si>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</si>
  <si>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</si>
  <si>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</si>
  <si>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</si>
  <si>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</si>
  <si>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</si>
  <si>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</si>
  <si>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</si>
  <si>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</si>
  <si>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</si>
  <si>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</si>
  <si>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</si>
  <si>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</si>
  <si>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Ejecución de Gastos y Aplicaciones Financieras </t>
  </si>
  <si>
    <t>Fuente: Sistema de Informacion de la Gestion Financiera (SIGEF)</t>
  </si>
  <si>
    <t>Oficina Gubernamental de Tecnologias de la Informacion y Comunicacion</t>
  </si>
  <si>
    <t>Ministerio de Administracion Publica</t>
  </si>
  <si>
    <t>Presupuesto Aprobado</t>
  </si>
  <si>
    <t>Presupuesto Modificado</t>
  </si>
  <si>
    <t>Año 2026</t>
  </si>
  <si>
    <t>Lic.Rafael Melo</t>
  </si>
  <si>
    <t>Director Interino Administrativo y Financiero</t>
  </si>
  <si>
    <t>Febrero</t>
  </si>
  <si>
    <t>Marzo</t>
  </si>
  <si>
    <t>Total Devengado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</si>
  <si>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</si>
  <si>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</si>
  <si>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</si>
  <si>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Abril</t>
  </si>
  <si>
    <t>Fecha de registro: hasta el 31 de Mayo del 2026</t>
  </si>
  <si>
    <t>Fecha de imputación: hasta el 31 de Mayo del 2026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</si>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</sst>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44" fontId="0" fillId="0" borderId="0" xfId="0" applyNumberFormat="1"/>
    <xf numFmtId="0" fontId="0" fillId="0" borderId="0" xfId="0" applyAlignment="1">
      <alignment vertical="center"/>
    </xf>
    <xf numFmtId="44" fontId="2" fillId="3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44" fontId="1" fillId="0" borderId="0" xfId="0" applyNumberFormat="1" applyFont="1" applyAlignment="1">
      <alignment horizontal="left" vertical="center"/>
    </xf>
    <xf numFmtId="9" fontId="1" fillId="0" borderId="0" xfId="2" applyFont="1" applyAlignment="1">
      <alignment horizontal="left" vertical="center"/>
    </xf>
    <xf numFmtId="0" fontId="5" fillId="0" borderId="0" xfId="0" applyFont="1"/>
    <xf numFmtId="43" fontId="5" fillId="0" borderId="0" xfId="0" applyNumberFormat="1" applyFont="1"/>
    <xf numFmtId="0" fontId="6" fillId="0" borderId="1" xfId="0" applyFont="1" applyBorder="1" applyAlignment="1">
      <alignment horizontal="left" vertical="center" wrapText="1"/>
    </xf>
    <xf numFmtId="44" fontId="6" fillId="0" borderId="4" xfId="1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6" fillId="0" borderId="3" xfId="1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164" fontId="7" fillId="0" borderId="3" xfId="1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2" borderId="5" xfId="0" applyNumberFormat="1" applyFont="1" applyFill="1" applyBorder="1" applyAlignment="1">
      <alignment horizontal="right" vertical="center" wrapText="1"/>
    </xf>
    <xf numFmtId="0" fontId="7" fillId="0" borderId="0" xfId="0" applyFont="1"/>
    <xf numFmtId="44" fontId="7" fillId="0" borderId="0" xfId="0" applyNumberFormat="1" applyFont="1"/>
    <xf numFmtId="43" fontId="7" fillId="0" borderId="4" xfId="1" applyFont="1" applyBorder="1" applyAlignment="1">
      <alignment horizontal="lef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4" borderId="3" xfId="1" applyNumberFormat="1" applyFont="1" applyFill="1" applyBorder="1" applyAlignment="1">
      <alignment horizontal="right" vertical="center" wrapText="1"/>
    </xf>
    <xf numFmtId="164" fontId="6" fillId="4" borderId="7" xfId="1" applyNumberFormat="1" applyFont="1" applyFill="1" applyBorder="1" applyAlignment="1">
      <alignment horizontal="righ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9" fillId="3" borderId="6" xfId="0" applyFont="1" applyFill="1" applyBorder="1" applyAlignment="1">
      <alignment horizontal="center" vertical="center" wrapText="1"/>
    </xf>
    <xf numFmtId="43" fontId="10" fillId="0" borderId="4" xfId="1" applyFont="1" applyBorder="1" applyAlignment="1">
      <alignment horizontal="left" vertical="center" wrapText="1"/>
    </xf>
    <xf numFmtId="164" fontId="11" fillId="0" borderId="3" xfId="1" applyNumberFormat="1" applyFont="1" applyBorder="1" applyAlignment="1">
      <alignment horizontal="right" vertical="center" wrapText="1"/>
    </xf>
    <xf numFmtId="164" fontId="10" fillId="0" borderId="3" xfId="1" applyNumberFormat="1" applyFont="1" applyBorder="1" applyAlignment="1">
      <alignment horizontal="right" vertical="center" wrapText="1"/>
    </xf>
    <xf numFmtId="164" fontId="11" fillId="4" borderId="8" xfId="1" applyNumberFormat="1" applyFont="1" applyFill="1" applyBorder="1" applyAlignment="1">
      <alignment horizontal="right" vertical="center" wrapText="1"/>
    </xf>
    <xf numFmtId="164" fontId="11" fillId="4" borderId="3" xfId="1" applyNumberFormat="1" applyFont="1" applyFill="1" applyBorder="1" applyAlignment="1">
      <alignment horizontal="right" vertical="center" wrapText="1"/>
    </xf>
    <xf numFmtId="0" fontId="10" fillId="0" borderId="0" xfId="0" applyFont="1"/>
    <xf numFmtId="0" fontId="6" fillId="5" borderId="2" xfId="0" applyFont="1" applyFill="1" applyBorder="1" applyAlignment="1">
      <alignment horizontal="left" vertical="center" wrapText="1"/>
    </xf>
    <xf numFmtId="164" fontId="6" fillId="6" borderId="7" xfId="1" applyNumberFormat="1" applyFont="1" applyFill="1" applyBorder="1" applyAlignment="1">
      <alignment horizontal="right" vertical="center" wrapText="1"/>
    </xf>
    <xf numFmtId="164" fontId="11" fillId="6" borderId="7" xfId="1" applyNumberFormat="1" applyFont="1" applyFill="1" applyBorder="1" applyAlignment="1">
      <alignment horizontal="right" vertical="center" wrapText="1"/>
    </xf>
    <xf numFmtId="164" fontId="6" fillId="5" borderId="7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4" fontId="0" fillId="0" borderId="0" xfId="0" applyNumberFormat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129390</xdr:colOff>
      <xdr:row>1</xdr:row>
      <xdr:rowOff>31092</xdr:rowOff>
    </xdr:from>
    <xdr:to>
      <xdr:col>1</xdr:col>
      <xdr:colOff>1863970</xdr:colOff>
      <xdr:row>3</xdr:row>
      <xdr:rowOff>170668</xdr:rowOff>
    </xdr:to>
    <xdr:pic>
      <xdr:nvPicPr>
        <xdr:cNvPr id="13" name="image3.png">
          <a:extLst>
            <a:ext uri="{FF2B5EF4-FFF2-40B4-BE49-F238E27FC236}">
              <a16:creationId xmlns:a16="http://schemas.microsoft.com/office/drawing/2014/main" id="{FB01B712-BA15-4881-ABDC-322C5C333A5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9390" y="217359"/>
          <a:ext cx="1734580" cy="59677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W104"/>
  <sheetViews>
    <sheetView showGridLines="0" tabSelected="1" view="pageBreakPreview" topLeftCell="A73" zoomScale="80" zoomScaleNormal="90" zoomScaleSheetLayoutView="80" workbookViewId="0">
      <selection activeCell="J74" sqref="J74"/>
    </sheetView>
  </sheetViews>
  <sheetFormatPr baseColWidth="10" defaultColWidth="9.109375" defaultRowHeight="14.4" x14ac:dyDescent="0.3"/>
  <cols>
    <col min="2" max="2" width="52.88671875" customWidth="1"/>
    <col min="3" max="3" width="24.21875" customWidth="1"/>
    <col min="4" max="4" width="24.33203125" style="33" customWidth="1"/>
    <col min="5" max="6" width="21" style="5" customWidth="1"/>
    <col min="7" max="9" width="21.44140625" style="5" customWidth="1"/>
    <col min="10" max="10" width="24.21875" style="5" customWidth="1"/>
    <col min="11" max="11" width="24.44140625" customWidth="1"/>
    <col min="12" max="12" width="96.6640625" bestFit="1" customWidth="1"/>
    <col min="14" max="21" width="6" bestFit="1" customWidth="1"/>
    <col min="22" max="23" width="7" bestFit="1" customWidth="1"/>
  </cols>
  <sheetData>
    <row r="2" spans="2:23" ht="18" x14ac:dyDescent="0.35">
      <c r="B2" s="50" t="s">
        <v>83</v>
      </c>
      <c r="C2" s="50"/>
      <c r="D2" s="50"/>
      <c r="E2" s="50"/>
      <c r="F2" s="50"/>
      <c r="G2" s="50"/>
      <c r="H2" s="50"/>
      <c r="I2" s="50"/>
      <c r="J2" s="50"/>
      <c r="L2" s="1"/>
    </row>
    <row r="3" spans="2:23" ht="18" x14ac:dyDescent="0.3">
      <c r="B3" s="50" t="s">
        <v>82</v>
      </c>
      <c r="C3" s="50"/>
      <c r="D3" s="50"/>
      <c r="E3" s="50"/>
      <c r="F3" s="50"/>
      <c r="G3" s="50"/>
      <c r="H3" s="50"/>
      <c r="I3" s="50"/>
      <c r="J3" s="50"/>
      <c r="L3" s="3"/>
    </row>
    <row r="4" spans="2:23" ht="18" x14ac:dyDescent="0.3">
      <c r="B4" s="50" t="s">
        <v>86</v>
      </c>
      <c r="C4" s="50"/>
      <c r="D4" s="50"/>
      <c r="E4" s="50"/>
      <c r="F4" s="50"/>
      <c r="G4" s="50"/>
      <c r="H4" s="50"/>
      <c r="I4" s="50"/>
      <c r="J4" s="50"/>
      <c r="L4" s="3"/>
    </row>
    <row r="5" spans="2:23" ht="15.6" x14ac:dyDescent="0.3">
      <c r="B5" s="51" t="s">
        <v>80</v>
      </c>
      <c r="C5" s="51"/>
      <c r="D5" s="51"/>
      <c r="E5" s="51"/>
      <c r="F5" s="51"/>
      <c r="G5" s="51"/>
      <c r="H5" s="51"/>
      <c r="I5" s="51"/>
      <c r="J5" s="51"/>
      <c r="L5" s="3"/>
    </row>
    <row r="6" spans="2:23" x14ac:dyDescent="0.3">
      <c r="B6" s="52" t="s">
        <v>36</v>
      </c>
      <c r="C6" s="52"/>
      <c r="D6" s="52"/>
      <c r="E6" s="52"/>
      <c r="F6" s="52"/>
      <c r="G6" s="52"/>
      <c r="H6" s="52"/>
      <c r="I6" s="52"/>
      <c r="J6" s="52"/>
      <c r="L6" s="3"/>
    </row>
    <row r="7" spans="2:23" x14ac:dyDescent="0.3">
      <c r="L7" s="3"/>
    </row>
    <row r="8" spans="2:23" s="13" customFormat="1" ht="15.6" x14ac:dyDescent="0.3">
      <c r="B8" s="2" t="s">
        <v>0</v>
      </c>
      <c r="C8" s="32" t="s">
        <v>84</v>
      </c>
      <c r="D8" s="34" t="s">
        <v>85</v>
      </c>
      <c r="E8" s="7" t="s">
        <v>79</v>
      </c>
      <c r="F8" s="7" t="s">
        <v>89</v>
      </c>
      <c r="G8" s="7" t="s">
        <v>90</v>
      </c>
      <c r="H8" s="7" t="s">
        <v>95</v>
      </c>
      <c r="I8" s="7" t="s">
        <v>98</v>
      </c>
      <c r="J8" s="7" t="s">
        <v>91</v>
      </c>
      <c r="V8" s="14"/>
      <c r="W8" s="14"/>
    </row>
    <row r="9" spans="2:23" ht="24.6" customHeight="1" x14ac:dyDescent="0.3">
      <c r="B9" s="15" t="s">
        <v>1</v>
      </c>
      <c r="C9" s="28"/>
      <c r="D9" s="35"/>
      <c r="E9" s="16"/>
      <c r="F9" s="16"/>
      <c r="G9" s="16"/>
      <c r="H9" s="16"/>
      <c r="I9" s="16"/>
      <c r="J9" s="16"/>
      <c r="N9" s="4"/>
      <c r="O9" s="4"/>
      <c r="P9" s="4"/>
      <c r="Q9" s="4"/>
      <c r="R9" s="4"/>
      <c r="S9" s="4"/>
      <c r="T9" s="4"/>
      <c r="U9" s="4"/>
      <c r="V9" s="4"/>
      <c r="W9" s="4"/>
    </row>
    <row r="10" spans="2:23" s="8" customFormat="1" ht="33.6" customHeight="1" x14ac:dyDescent="0.3">
      <c r="B10" s="17" t="s">
        <v>2</v>
      </c>
      <c r="C10" s="18">
        <f>C11+C12+C13+C14+C15</f>
        <v>694212848</v>
      </c>
      <c r="D10" s="36">
        <f>D11+D12+D13+D14+D15</f>
        <v>604612848</v>
      </c>
      <c r="E10" s="18">
        <f>E11+E12+E15</f>
        <v>44179132.939999998</v>
      </c>
      <c r="F10" s="18">
        <f>F11+F12+F15</f>
        <v>43883527.93</v>
      </c>
      <c r="G10" s="18">
        <f>G11+G12+G15</f>
        <v>43878932.980000004</v>
      </c>
      <c r="H10" s="18">
        <f>H11+H12+H15</f>
        <v>44903542.130000003</v>
      </c>
      <c r="I10" s="18">
        <f>I11+I12+I15</f>
        <v>73994330.309999987</v>
      </c>
      <c r="J10" s="18">
        <f>E10+F10+G10+H10+I10</f>
        <v>250839466.29000002</v>
      </c>
      <c r="K10" s="11"/>
      <c r="N10" s="12"/>
    </row>
    <row r="11" spans="2:23" ht="26.4" customHeight="1" x14ac:dyDescent="0.3">
      <c r="B11" s="19" t="s">
        <v>3</v>
      </c>
      <c r="C11" s="20">
        <v>509738848</v>
      </c>
      <c r="D11" s="37">
        <v>460104190.87</v>
      </c>
      <c r="E11" s="20">
        <v>36392492.109999999</v>
      </c>
      <c r="F11" s="20">
        <v>36068663</v>
      </c>
      <c r="G11" s="20">
        <v>36186210.170000002</v>
      </c>
      <c r="H11" s="20">
        <v>36485329.670000002</v>
      </c>
      <c r="I11" s="20">
        <v>37705098.469999999</v>
      </c>
      <c r="J11" s="18">
        <f>E11+F11+G11+H11+I11</f>
        <v>182837793.41999999</v>
      </c>
    </row>
    <row r="12" spans="2:23" ht="27.6" customHeight="1" x14ac:dyDescent="0.3">
      <c r="B12" s="19" t="s">
        <v>4</v>
      </c>
      <c r="C12" s="20">
        <v>111974000</v>
      </c>
      <c r="D12" s="37">
        <v>69850000</v>
      </c>
      <c r="E12" s="20">
        <v>2280000</v>
      </c>
      <c r="F12" s="20">
        <v>2335500</v>
      </c>
      <c r="G12" s="20">
        <v>2325000</v>
      </c>
      <c r="H12" s="20">
        <v>2875000</v>
      </c>
      <c r="I12" s="20">
        <v>30643663.039999999</v>
      </c>
      <c r="J12" s="18">
        <f t="shared" ref="J12:J73" si="0">E12+F12+G12+H12+I12</f>
        <v>40459163.039999999</v>
      </c>
    </row>
    <row r="13" spans="2:23" ht="31.2" customHeight="1" x14ac:dyDescent="0.3">
      <c r="B13" s="19" t="s">
        <v>37</v>
      </c>
      <c r="C13" s="20">
        <v>0</v>
      </c>
      <c r="D13" s="37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18">
        <f t="shared" si="0"/>
        <v>0</v>
      </c>
    </row>
    <row r="14" spans="2:23" ht="27" customHeight="1" x14ac:dyDescent="0.3">
      <c r="B14" s="19" t="s">
        <v>5</v>
      </c>
      <c r="C14" s="20">
        <v>0</v>
      </c>
      <c r="D14" s="37">
        <v>0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18">
        <f t="shared" si="0"/>
        <v>0</v>
      </c>
    </row>
    <row r="15" spans="2:23" s="6" customFormat="1" ht="27" customHeight="1" x14ac:dyDescent="0.3">
      <c r="B15" s="22" t="s">
        <v>6</v>
      </c>
      <c r="C15" s="20">
        <v>72500000</v>
      </c>
      <c r="D15" s="37">
        <v>74658657.129999995</v>
      </c>
      <c r="E15" s="21">
        <v>5506640.8300000001</v>
      </c>
      <c r="F15" s="21">
        <v>5479364.9299999997</v>
      </c>
      <c r="G15" s="21">
        <v>5367722.8099999996</v>
      </c>
      <c r="H15" s="21">
        <v>5543212.46</v>
      </c>
      <c r="I15" s="21">
        <v>5645568.7999999998</v>
      </c>
      <c r="J15" s="18">
        <f t="shared" si="0"/>
        <v>27542509.830000002</v>
      </c>
    </row>
    <row r="16" spans="2:23" s="9" customFormat="1" ht="27" customHeight="1" x14ac:dyDescent="0.3">
      <c r="B16" s="17" t="s">
        <v>7</v>
      </c>
      <c r="C16" s="18">
        <f>C17+C18+C20+C19+C21+C22+C23+C24+C25</f>
        <v>709016712</v>
      </c>
      <c r="D16" s="36">
        <f>D17+D20+D21+D22+D23+D24+D25+D18</f>
        <v>724233382</v>
      </c>
      <c r="E16" s="23">
        <f>E17+E21+E22+E24</f>
        <v>42973671.530000001</v>
      </c>
      <c r="F16" s="23">
        <f>F17+F21+F22+F24</f>
        <v>52551824.640000001</v>
      </c>
      <c r="G16" s="23">
        <f>G17+G18+G21+G22+G24</f>
        <v>48099329.649999999</v>
      </c>
      <c r="H16" s="23">
        <f>H17+H21+H22+H24+H25</f>
        <v>50030518.810000002</v>
      </c>
      <c r="I16" s="23">
        <f>I17+I18+I21+I22+I24</f>
        <v>43439463.470000006</v>
      </c>
      <c r="J16" s="18">
        <f t="shared" si="0"/>
        <v>237094808.09999999</v>
      </c>
    </row>
    <row r="17" spans="2:10" ht="27" customHeight="1" x14ac:dyDescent="0.3">
      <c r="B17" s="19" t="s">
        <v>8</v>
      </c>
      <c r="C17" s="20">
        <v>99600000</v>
      </c>
      <c r="D17" s="37">
        <v>99600000</v>
      </c>
      <c r="E17" s="21">
        <v>9631306.1799999997</v>
      </c>
      <c r="F17" s="21">
        <v>13301361.27</v>
      </c>
      <c r="G17" s="21">
        <v>11063669.9</v>
      </c>
      <c r="H17" s="21">
        <v>8865802.25</v>
      </c>
      <c r="I17" s="21">
        <v>8237507.7599999998</v>
      </c>
      <c r="J17" s="18">
        <f t="shared" si="0"/>
        <v>51099647.359999999</v>
      </c>
    </row>
    <row r="18" spans="2:10" s="6" customFormat="1" ht="28.8" customHeight="1" x14ac:dyDescent="0.3">
      <c r="B18" s="22" t="s">
        <v>9</v>
      </c>
      <c r="C18" s="20">
        <v>600000</v>
      </c>
      <c r="D18" s="37">
        <v>843960</v>
      </c>
      <c r="E18" s="21">
        <v>0</v>
      </c>
      <c r="F18" s="21">
        <v>0</v>
      </c>
      <c r="G18" s="21">
        <v>143960</v>
      </c>
      <c r="H18" s="21">
        <v>0</v>
      </c>
      <c r="I18" s="21">
        <v>14160</v>
      </c>
      <c r="J18" s="18">
        <f t="shared" si="0"/>
        <v>158120</v>
      </c>
    </row>
    <row r="19" spans="2:10" ht="28.2" customHeight="1" x14ac:dyDescent="0.3">
      <c r="B19" s="19" t="s">
        <v>10</v>
      </c>
      <c r="C19" s="20">
        <v>0</v>
      </c>
      <c r="D19" s="37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18">
        <f t="shared" si="0"/>
        <v>0</v>
      </c>
    </row>
    <row r="20" spans="2:10" ht="27.6" customHeight="1" x14ac:dyDescent="0.3">
      <c r="B20" s="19" t="s">
        <v>11</v>
      </c>
      <c r="C20" s="20">
        <v>0</v>
      </c>
      <c r="D20" s="37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18">
        <f t="shared" si="0"/>
        <v>0</v>
      </c>
    </row>
    <row r="21" spans="2:10" ht="27" customHeight="1" x14ac:dyDescent="0.3">
      <c r="B21" s="19" t="s">
        <v>12</v>
      </c>
      <c r="C21" s="20">
        <v>532505112</v>
      </c>
      <c r="D21" s="37">
        <v>314455562</v>
      </c>
      <c r="E21" s="21">
        <v>32671401.859999999</v>
      </c>
      <c r="F21" s="21">
        <v>22193399.84</v>
      </c>
      <c r="G21" s="21">
        <v>32691120.239999998</v>
      </c>
      <c r="H21" s="21">
        <v>33049659.920000002</v>
      </c>
      <c r="I21" s="21">
        <v>30660172.510000002</v>
      </c>
      <c r="J21" s="18">
        <f t="shared" si="0"/>
        <v>151265754.37</v>
      </c>
    </row>
    <row r="22" spans="2:10" ht="30" customHeight="1" x14ac:dyDescent="0.3">
      <c r="B22" s="19" t="s">
        <v>13</v>
      </c>
      <c r="C22" s="20">
        <v>6000000</v>
      </c>
      <c r="D22" s="37">
        <v>11500000</v>
      </c>
      <c r="E22" s="21">
        <v>661563.49</v>
      </c>
      <c r="F22" s="21">
        <v>588509.59</v>
      </c>
      <c r="G22" s="21">
        <v>587192.68000000005</v>
      </c>
      <c r="H22" s="21">
        <v>2740222.96</v>
      </c>
      <c r="I22" s="21">
        <v>1509136.42</v>
      </c>
      <c r="J22" s="18">
        <f t="shared" si="0"/>
        <v>6086625.1400000006</v>
      </c>
    </row>
    <row r="23" spans="2:10" ht="49.2" customHeight="1" x14ac:dyDescent="0.3">
      <c r="B23" s="19" t="s">
        <v>14</v>
      </c>
      <c r="C23" s="20">
        <v>1680000</v>
      </c>
      <c r="D23" s="37">
        <v>90227260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18">
        <f t="shared" si="0"/>
        <v>0</v>
      </c>
    </row>
    <row r="24" spans="2:10" s="6" customFormat="1" ht="33" customHeight="1" x14ac:dyDescent="0.3">
      <c r="B24" s="22" t="s">
        <v>15</v>
      </c>
      <c r="C24" s="20">
        <v>63591600</v>
      </c>
      <c r="D24" s="37">
        <v>202566600</v>
      </c>
      <c r="E24" s="21">
        <v>9400</v>
      </c>
      <c r="F24" s="21">
        <v>16468553.939999999</v>
      </c>
      <c r="G24" s="21">
        <v>3613386.83</v>
      </c>
      <c r="H24" s="21">
        <v>3713086.88</v>
      </c>
      <c r="I24" s="21">
        <v>3018486.78</v>
      </c>
      <c r="J24" s="18">
        <f t="shared" si="0"/>
        <v>26822914.43</v>
      </c>
    </row>
    <row r="25" spans="2:10" ht="31.8" customHeight="1" x14ac:dyDescent="0.3">
      <c r="B25" s="19" t="s">
        <v>38</v>
      </c>
      <c r="C25" s="20">
        <v>5040000</v>
      </c>
      <c r="D25" s="37">
        <v>5040000</v>
      </c>
      <c r="E25" s="21">
        <v>0</v>
      </c>
      <c r="F25" s="21">
        <v>0</v>
      </c>
      <c r="G25" s="21">
        <v>0</v>
      </c>
      <c r="H25" s="21">
        <v>1661746.8</v>
      </c>
      <c r="I25" s="21">
        <v>0</v>
      </c>
      <c r="J25" s="18">
        <f t="shared" si="0"/>
        <v>1661746.8</v>
      </c>
    </row>
    <row r="26" spans="2:10" s="10" customFormat="1" ht="33" customHeight="1" x14ac:dyDescent="0.3">
      <c r="B26" s="17" t="s">
        <v>16</v>
      </c>
      <c r="C26" s="18">
        <f>C27+C28+C33+C35+C34+C32+C31+C30+C29</f>
        <v>13700000</v>
      </c>
      <c r="D26" s="36">
        <f>D27+D28+D29+D30+D31+D32+D33+D34+D35</f>
        <v>21905195</v>
      </c>
      <c r="E26" s="23">
        <v>0</v>
      </c>
      <c r="F26" s="23">
        <f>F27+F35</f>
        <v>147048.18</v>
      </c>
      <c r="G26" s="23">
        <f>G27</f>
        <v>62580</v>
      </c>
      <c r="H26" s="23">
        <f>H35+H27</f>
        <v>88750</v>
      </c>
      <c r="I26" s="23">
        <f>I27+I35</f>
        <v>503388.96</v>
      </c>
      <c r="J26" s="18">
        <f t="shared" si="0"/>
        <v>801767.14</v>
      </c>
    </row>
    <row r="27" spans="2:10" s="6" customFormat="1" ht="24.75" customHeight="1" x14ac:dyDescent="0.3">
      <c r="B27" s="22" t="s">
        <v>17</v>
      </c>
      <c r="C27" s="20">
        <v>1200000</v>
      </c>
      <c r="D27" s="20">
        <v>1100000</v>
      </c>
      <c r="E27" s="21">
        <v>0</v>
      </c>
      <c r="F27" s="21">
        <v>44880</v>
      </c>
      <c r="G27" s="21">
        <v>62580</v>
      </c>
      <c r="H27" s="21">
        <v>50400</v>
      </c>
      <c r="I27" s="21">
        <v>48060</v>
      </c>
      <c r="J27" s="18">
        <f t="shared" si="0"/>
        <v>205920</v>
      </c>
    </row>
    <row r="28" spans="2:10" ht="36" customHeight="1" x14ac:dyDescent="0.3">
      <c r="B28" s="19" t="s">
        <v>18</v>
      </c>
      <c r="C28" s="20">
        <v>500000</v>
      </c>
      <c r="D28" s="20">
        <v>990000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18">
        <f t="shared" si="0"/>
        <v>0</v>
      </c>
    </row>
    <row r="29" spans="2:10" ht="28.2" customHeight="1" x14ac:dyDescent="0.3">
      <c r="B29" s="19" t="s">
        <v>19</v>
      </c>
      <c r="C29" s="20">
        <v>0</v>
      </c>
      <c r="D29" s="20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18">
        <f t="shared" si="0"/>
        <v>0</v>
      </c>
    </row>
    <row r="30" spans="2:10" ht="31.8" customHeight="1" x14ac:dyDescent="0.3">
      <c r="B30" s="19" t="s">
        <v>20</v>
      </c>
      <c r="C30" s="20">
        <v>0</v>
      </c>
      <c r="D30" s="20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18">
        <f t="shared" si="0"/>
        <v>0</v>
      </c>
    </row>
    <row r="31" spans="2:10" ht="29.4" customHeight="1" x14ac:dyDescent="0.3">
      <c r="B31" s="19" t="s">
        <v>21</v>
      </c>
      <c r="C31" s="20">
        <v>0</v>
      </c>
      <c r="D31" s="20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18">
        <f t="shared" si="0"/>
        <v>0</v>
      </c>
    </row>
    <row r="32" spans="2:10" ht="34.799999999999997" customHeight="1" x14ac:dyDescent="0.3">
      <c r="B32" s="19" t="s">
        <v>22</v>
      </c>
      <c r="C32" s="20">
        <v>0</v>
      </c>
      <c r="D32" s="20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18">
        <f t="shared" si="0"/>
        <v>0</v>
      </c>
    </row>
    <row r="33" spans="2:10" s="6" customFormat="1" ht="34.200000000000003" customHeight="1" x14ac:dyDescent="0.3">
      <c r="B33" s="22" t="s">
        <v>23</v>
      </c>
      <c r="C33" s="20">
        <v>12000000</v>
      </c>
      <c r="D33" s="20">
        <v>12000000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18">
        <f t="shared" si="0"/>
        <v>0</v>
      </c>
    </row>
    <row r="34" spans="2:10" ht="39.6" customHeight="1" x14ac:dyDescent="0.3">
      <c r="B34" s="19" t="s">
        <v>39</v>
      </c>
      <c r="C34" s="20">
        <v>0</v>
      </c>
      <c r="D34" s="37">
        <v>0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18">
        <f t="shared" si="0"/>
        <v>0</v>
      </c>
    </row>
    <row r="35" spans="2:10" s="6" customFormat="1" ht="31.2" customHeight="1" x14ac:dyDescent="0.3">
      <c r="B35" s="22" t="s">
        <v>24</v>
      </c>
      <c r="C35" s="20">
        <v>0</v>
      </c>
      <c r="D35" s="37">
        <v>7815195</v>
      </c>
      <c r="E35" s="21">
        <v>0</v>
      </c>
      <c r="F35" s="21">
        <v>102168.18</v>
      </c>
      <c r="G35" s="21">
        <v>0</v>
      </c>
      <c r="H35" s="21">
        <v>38350</v>
      </c>
      <c r="I35" s="21">
        <v>455328.96</v>
      </c>
      <c r="J35" s="18">
        <f t="shared" si="0"/>
        <v>595847.14</v>
      </c>
    </row>
    <row r="36" spans="2:10" s="9" customFormat="1" ht="27.6" customHeight="1" x14ac:dyDescent="0.3">
      <c r="B36" s="17" t="s">
        <v>25</v>
      </c>
      <c r="C36" s="18">
        <v>0</v>
      </c>
      <c r="D36" s="36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18">
        <f t="shared" si="0"/>
        <v>0</v>
      </c>
    </row>
    <row r="37" spans="2:10" ht="36.6" customHeight="1" x14ac:dyDescent="0.3">
      <c r="B37" s="19" t="s">
        <v>26</v>
      </c>
      <c r="C37" s="20">
        <v>0</v>
      </c>
      <c r="D37" s="37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18">
        <f t="shared" si="0"/>
        <v>0</v>
      </c>
    </row>
    <row r="38" spans="2:10" ht="32.4" customHeight="1" x14ac:dyDescent="0.3">
      <c r="B38" s="19" t="s">
        <v>40</v>
      </c>
      <c r="C38" s="20">
        <v>0</v>
      </c>
      <c r="D38" s="37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18">
        <f t="shared" si="0"/>
        <v>0</v>
      </c>
    </row>
    <row r="39" spans="2:10" ht="37.799999999999997" customHeight="1" x14ac:dyDescent="0.3">
      <c r="B39" s="19" t="s">
        <v>41</v>
      </c>
      <c r="C39" s="20">
        <v>0</v>
      </c>
      <c r="D39" s="37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18">
        <f t="shared" si="0"/>
        <v>0</v>
      </c>
    </row>
    <row r="40" spans="2:10" ht="31.2" customHeight="1" x14ac:dyDescent="0.3">
      <c r="B40" s="19" t="s">
        <v>42</v>
      </c>
      <c r="C40" s="20">
        <v>0</v>
      </c>
      <c r="D40" s="37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18">
        <f t="shared" si="0"/>
        <v>0</v>
      </c>
    </row>
    <row r="41" spans="2:10" ht="34.200000000000003" customHeight="1" x14ac:dyDescent="0.3">
      <c r="B41" s="19" t="s">
        <v>43</v>
      </c>
      <c r="C41" s="20">
        <v>0</v>
      </c>
      <c r="D41" s="37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18">
        <f t="shared" si="0"/>
        <v>0</v>
      </c>
    </row>
    <row r="42" spans="2:10" ht="34.200000000000003" customHeight="1" x14ac:dyDescent="0.3">
      <c r="B42" s="19" t="s">
        <v>27</v>
      </c>
      <c r="C42" s="20">
        <v>0</v>
      </c>
      <c r="D42" s="37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18">
        <f t="shared" si="0"/>
        <v>0</v>
      </c>
    </row>
    <row r="43" spans="2:10" ht="34.200000000000003" customHeight="1" x14ac:dyDescent="0.3">
      <c r="B43" s="19" t="s">
        <v>44</v>
      </c>
      <c r="C43" s="20">
        <v>0</v>
      </c>
      <c r="D43" s="37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18">
        <f t="shared" si="0"/>
        <v>0</v>
      </c>
    </row>
    <row r="44" spans="2:10" s="9" customFormat="1" ht="28.2" customHeight="1" x14ac:dyDescent="0.3">
      <c r="B44" s="17" t="s">
        <v>45</v>
      </c>
      <c r="C44" s="18">
        <v>0</v>
      </c>
      <c r="D44" s="36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18">
        <f t="shared" si="0"/>
        <v>0</v>
      </c>
    </row>
    <row r="45" spans="2:10" ht="33.6" customHeight="1" x14ac:dyDescent="0.3">
      <c r="B45" s="19" t="s">
        <v>46</v>
      </c>
      <c r="C45" s="20">
        <v>0</v>
      </c>
      <c r="D45" s="37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18">
        <f t="shared" si="0"/>
        <v>0</v>
      </c>
    </row>
    <row r="46" spans="2:10" ht="37.200000000000003" customHeight="1" x14ac:dyDescent="0.3">
      <c r="B46" s="19" t="s">
        <v>47</v>
      </c>
      <c r="C46" s="20">
        <v>0</v>
      </c>
      <c r="D46" s="37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18">
        <f t="shared" si="0"/>
        <v>0</v>
      </c>
    </row>
    <row r="47" spans="2:10" ht="39.6" customHeight="1" x14ac:dyDescent="0.3">
      <c r="B47" s="19" t="s">
        <v>48</v>
      </c>
      <c r="C47" s="20">
        <v>0</v>
      </c>
      <c r="D47" s="37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18">
        <f t="shared" si="0"/>
        <v>0</v>
      </c>
    </row>
    <row r="48" spans="2:10" ht="36" customHeight="1" x14ac:dyDescent="0.3">
      <c r="B48" s="19" t="s">
        <v>49</v>
      </c>
      <c r="C48" s="20">
        <v>0</v>
      </c>
      <c r="D48" s="37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18">
        <f t="shared" si="0"/>
        <v>0</v>
      </c>
    </row>
    <row r="49" spans="2:10" ht="38.4" customHeight="1" x14ac:dyDescent="0.3">
      <c r="B49" s="19" t="s">
        <v>50</v>
      </c>
      <c r="C49" s="20">
        <v>0</v>
      </c>
      <c r="D49" s="37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18">
        <f t="shared" si="0"/>
        <v>0</v>
      </c>
    </row>
    <row r="50" spans="2:10" ht="32.4" customHeight="1" x14ac:dyDescent="0.3">
      <c r="B50" s="19" t="s">
        <v>51</v>
      </c>
      <c r="C50" s="20">
        <v>0</v>
      </c>
      <c r="D50" s="37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18">
        <f t="shared" si="0"/>
        <v>0</v>
      </c>
    </row>
    <row r="51" spans="2:10" ht="33.6" customHeight="1" x14ac:dyDescent="0.3">
      <c r="B51" s="19" t="s">
        <v>52</v>
      </c>
      <c r="C51" s="20">
        <v>0</v>
      </c>
      <c r="D51" s="37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18">
        <f t="shared" si="0"/>
        <v>0</v>
      </c>
    </row>
    <row r="52" spans="2:10" s="8" customFormat="1" ht="38.4" customHeight="1" x14ac:dyDescent="0.3">
      <c r="B52" s="17" t="s">
        <v>28</v>
      </c>
      <c r="C52" s="18">
        <v>0</v>
      </c>
      <c r="D52" s="36">
        <f>D53+D54+D57+D55+D58</f>
        <v>66178135</v>
      </c>
      <c r="E52" s="23">
        <v>0</v>
      </c>
      <c r="F52" s="23">
        <f>F53+F57</f>
        <v>433586.87</v>
      </c>
      <c r="G52" s="23">
        <v>0</v>
      </c>
      <c r="H52" s="23">
        <v>0</v>
      </c>
      <c r="I52" s="23">
        <v>0</v>
      </c>
      <c r="J52" s="18">
        <f t="shared" si="0"/>
        <v>433586.87</v>
      </c>
    </row>
    <row r="53" spans="2:10" ht="30" customHeight="1" x14ac:dyDescent="0.3">
      <c r="B53" s="19" t="s">
        <v>29</v>
      </c>
      <c r="C53" s="20">
        <v>0</v>
      </c>
      <c r="D53" s="37">
        <v>66068730</v>
      </c>
      <c r="E53" s="21">
        <v>0</v>
      </c>
      <c r="F53" s="21">
        <v>332185.69</v>
      </c>
      <c r="G53" s="21">
        <v>0</v>
      </c>
      <c r="H53" s="21">
        <v>0</v>
      </c>
      <c r="I53" s="21">
        <v>0</v>
      </c>
      <c r="J53" s="18">
        <f t="shared" si="0"/>
        <v>332185.69</v>
      </c>
    </row>
    <row r="54" spans="2:10" s="6" customFormat="1" x14ac:dyDescent="0.3">
      <c r="B54" s="22" t="s">
        <v>30</v>
      </c>
      <c r="C54" s="20">
        <v>0</v>
      </c>
      <c r="D54" s="37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18">
        <f t="shared" si="0"/>
        <v>0</v>
      </c>
    </row>
    <row r="55" spans="2:10" x14ac:dyDescent="0.3">
      <c r="B55" s="19" t="s">
        <v>31</v>
      </c>
      <c r="C55" s="20">
        <v>0</v>
      </c>
      <c r="D55" s="37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18">
        <f t="shared" si="0"/>
        <v>0</v>
      </c>
    </row>
    <row r="56" spans="2:10" s="6" customFormat="1" ht="27.6" x14ac:dyDescent="0.3">
      <c r="B56" s="22" t="s">
        <v>32</v>
      </c>
      <c r="C56" s="20">
        <v>0</v>
      </c>
      <c r="D56" s="37">
        <v>0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18">
        <f t="shared" si="0"/>
        <v>0</v>
      </c>
    </row>
    <row r="57" spans="2:10" s="6" customFormat="1" x14ac:dyDescent="0.3">
      <c r="B57" s="22" t="s">
        <v>33</v>
      </c>
      <c r="C57" s="20">
        <v>0</v>
      </c>
      <c r="D57" s="37">
        <v>109405</v>
      </c>
      <c r="E57" s="21">
        <v>0</v>
      </c>
      <c r="F57" s="21">
        <v>101401.18</v>
      </c>
      <c r="G57" s="21">
        <v>0</v>
      </c>
      <c r="H57" s="21">
        <v>0</v>
      </c>
      <c r="I57" s="21">
        <v>0</v>
      </c>
      <c r="J57" s="18">
        <f t="shared" si="0"/>
        <v>101401.18</v>
      </c>
    </row>
    <row r="58" spans="2:10" ht="24.6" customHeight="1" x14ac:dyDescent="0.3">
      <c r="B58" s="19" t="s">
        <v>53</v>
      </c>
      <c r="C58" s="20">
        <v>0</v>
      </c>
      <c r="D58" s="20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18">
        <f t="shared" si="0"/>
        <v>0</v>
      </c>
    </row>
    <row r="59" spans="2:10" ht="25.2" customHeight="1" x14ac:dyDescent="0.3">
      <c r="B59" s="19" t="s">
        <v>54</v>
      </c>
      <c r="C59" s="20">
        <v>0</v>
      </c>
      <c r="D59" s="20">
        <v>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18">
        <f t="shared" si="0"/>
        <v>0</v>
      </c>
    </row>
    <row r="60" spans="2:10" s="6" customFormat="1" ht="35.4" customHeight="1" x14ac:dyDescent="0.3">
      <c r="B60" s="22" t="s">
        <v>34</v>
      </c>
      <c r="C60" s="20">
        <v>0</v>
      </c>
      <c r="D60" s="20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18">
        <f t="shared" si="0"/>
        <v>0</v>
      </c>
    </row>
    <row r="61" spans="2:10" ht="31.8" customHeight="1" x14ac:dyDescent="0.3">
      <c r="B61" s="19" t="s">
        <v>55</v>
      </c>
      <c r="C61" s="20">
        <v>0</v>
      </c>
      <c r="D61" s="20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18">
        <f t="shared" si="0"/>
        <v>0</v>
      </c>
    </row>
    <row r="62" spans="2:10" s="10" customFormat="1" ht="29.4" customHeight="1" x14ac:dyDescent="0.3">
      <c r="B62" s="17" t="s">
        <v>56</v>
      </c>
      <c r="C62" s="18">
        <v>0</v>
      </c>
      <c r="D62" s="36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18">
        <f t="shared" si="0"/>
        <v>0</v>
      </c>
    </row>
    <row r="63" spans="2:10" ht="29.4" customHeight="1" x14ac:dyDescent="0.3">
      <c r="B63" s="19" t="s">
        <v>57</v>
      </c>
      <c r="C63" s="20">
        <v>0</v>
      </c>
      <c r="D63" s="37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18">
        <f t="shared" si="0"/>
        <v>0</v>
      </c>
    </row>
    <row r="64" spans="2:10" s="6" customFormat="1" ht="33" customHeight="1" x14ac:dyDescent="0.3">
      <c r="B64" s="22" t="s">
        <v>58</v>
      </c>
      <c r="C64" s="20">
        <v>0</v>
      </c>
      <c r="D64" s="37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18">
        <f t="shared" si="0"/>
        <v>0</v>
      </c>
    </row>
    <row r="65" spans="2:10" ht="30" customHeight="1" x14ac:dyDescent="0.3">
      <c r="B65" s="19" t="s">
        <v>59</v>
      </c>
      <c r="C65" s="20">
        <v>0</v>
      </c>
      <c r="D65" s="37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18">
        <f t="shared" si="0"/>
        <v>0</v>
      </c>
    </row>
    <row r="66" spans="2:10" ht="27.6" x14ac:dyDescent="0.3">
      <c r="B66" s="19" t="s">
        <v>60</v>
      </c>
      <c r="C66" s="20">
        <v>0</v>
      </c>
      <c r="D66" s="37"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18">
        <f t="shared" si="0"/>
        <v>0</v>
      </c>
    </row>
    <row r="67" spans="2:10" s="9" customFormat="1" ht="31.8" customHeight="1" x14ac:dyDescent="0.3">
      <c r="B67" s="17" t="s">
        <v>61</v>
      </c>
      <c r="C67" s="18">
        <v>0</v>
      </c>
      <c r="D67" s="36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18">
        <f t="shared" si="0"/>
        <v>0</v>
      </c>
    </row>
    <row r="68" spans="2:10" ht="27" customHeight="1" x14ac:dyDescent="0.3">
      <c r="B68" s="19" t="s">
        <v>62</v>
      </c>
      <c r="C68" s="20">
        <v>0</v>
      </c>
      <c r="D68" s="37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18">
        <f t="shared" si="0"/>
        <v>0</v>
      </c>
    </row>
    <row r="69" spans="2:10" ht="27.6" x14ac:dyDescent="0.3">
      <c r="B69" s="19" t="s">
        <v>63</v>
      </c>
      <c r="C69" s="20">
        <v>0</v>
      </c>
      <c r="D69" s="37">
        <v>0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18">
        <f t="shared" si="0"/>
        <v>0</v>
      </c>
    </row>
    <row r="70" spans="2:10" s="9" customFormat="1" ht="28.2" customHeight="1" x14ac:dyDescent="0.3">
      <c r="B70" s="17" t="s">
        <v>64</v>
      </c>
      <c r="C70" s="18">
        <v>0</v>
      </c>
      <c r="D70" s="36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18">
        <f t="shared" si="0"/>
        <v>0</v>
      </c>
    </row>
    <row r="71" spans="2:10" ht="33" customHeight="1" x14ac:dyDescent="0.3">
      <c r="B71" s="19" t="s">
        <v>65</v>
      </c>
      <c r="C71" s="20">
        <v>0</v>
      </c>
      <c r="D71" s="37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18">
        <f t="shared" si="0"/>
        <v>0</v>
      </c>
    </row>
    <row r="72" spans="2:10" ht="28.8" customHeight="1" x14ac:dyDescent="0.3">
      <c r="B72" s="19" t="s">
        <v>66</v>
      </c>
      <c r="C72" s="20">
        <v>0</v>
      </c>
      <c r="D72" s="37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18">
        <f t="shared" si="0"/>
        <v>0</v>
      </c>
    </row>
    <row r="73" spans="2:10" ht="35.4" customHeight="1" x14ac:dyDescent="0.3">
      <c r="B73" s="19" t="s">
        <v>67</v>
      </c>
      <c r="C73" s="20">
        <v>0</v>
      </c>
      <c r="D73" s="37"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18">
        <f t="shared" si="0"/>
        <v>0</v>
      </c>
    </row>
    <row r="74" spans="2:10" ht="28.8" customHeight="1" x14ac:dyDescent="0.3">
      <c r="B74" s="24" t="s">
        <v>35</v>
      </c>
      <c r="C74" s="31">
        <f>SUM(C10+C16+C26+C36+C44+C52+C62+C67+C70)</f>
        <v>1416929560</v>
      </c>
      <c r="D74" s="38">
        <f>D10+D16+D26+D52</f>
        <v>1416929560</v>
      </c>
      <c r="E74" s="29">
        <f>E10+E16</f>
        <v>87152804.469999999</v>
      </c>
      <c r="F74" s="29">
        <f>F52+F26+F16+F10</f>
        <v>97015987.620000005</v>
      </c>
      <c r="G74" s="29">
        <f>G10+G16+G26</f>
        <v>92040842.629999995</v>
      </c>
      <c r="H74" s="29">
        <f>H26+H16+H10</f>
        <v>95022810.939999998</v>
      </c>
      <c r="I74" s="29">
        <f>I10+I16+I26</f>
        <v>117937182.73999999</v>
      </c>
      <c r="J74" s="31">
        <f>E74+F74+G74+H74+I74</f>
        <v>489169628.40000004</v>
      </c>
    </row>
    <row r="75" spans="2:10" x14ac:dyDescent="0.3">
      <c r="B75" s="22"/>
      <c r="C75" s="18"/>
      <c r="D75" s="36"/>
      <c r="E75" s="21"/>
      <c r="F75" s="21"/>
      <c r="G75" s="21"/>
      <c r="H75" s="21"/>
      <c r="I75" s="21"/>
      <c r="J75" s="21"/>
    </row>
    <row r="76" spans="2:10" s="6" customFormat="1" ht="35.4" customHeight="1" x14ac:dyDescent="0.3">
      <c r="B76" s="15" t="s">
        <v>68</v>
      </c>
      <c r="C76" s="18">
        <v>0</v>
      </c>
      <c r="D76" s="36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  <c r="J76" s="18">
        <v>0</v>
      </c>
    </row>
    <row r="77" spans="2:10" s="9" customFormat="1" ht="37.799999999999997" customHeight="1" x14ac:dyDescent="0.3">
      <c r="B77" s="17" t="s">
        <v>69</v>
      </c>
      <c r="C77" s="18">
        <v>0</v>
      </c>
      <c r="D77" s="36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</row>
    <row r="78" spans="2:10" ht="31.2" customHeight="1" x14ac:dyDescent="0.3">
      <c r="B78" s="19" t="s">
        <v>70</v>
      </c>
      <c r="C78" s="20">
        <v>0</v>
      </c>
      <c r="D78" s="37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</row>
    <row r="79" spans="2:10" ht="31.8" customHeight="1" x14ac:dyDescent="0.3">
      <c r="B79" s="19" t="s">
        <v>71</v>
      </c>
      <c r="C79" s="20">
        <v>0</v>
      </c>
      <c r="D79" s="37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</row>
    <row r="80" spans="2:10" s="9" customFormat="1" ht="31.2" customHeight="1" x14ac:dyDescent="0.3">
      <c r="B80" s="17" t="s">
        <v>72</v>
      </c>
      <c r="C80" s="20">
        <v>0</v>
      </c>
      <c r="D80" s="37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</row>
    <row r="81" spans="2:10" ht="28.8" customHeight="1" x14ac:dyDescent="0.3">
      <c r="B81" s="19" t="s">
        <v>73</v>
      </c>
      <c r="C81" s="20">
        <v>0</v>
      </c>
      <c r="D81" s="37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</row>
    <row r="82" spans="2:10" ht="27" customHeight="1" x14ac:dyDescent="0.3">
      <c r="B82" s="19" t="s">
        <v>74</v>
      </c>
      <c r="C82" s="20">
        <v>0</v>
      </c>
      <c r="D82" s="37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</row>
    <row r="83" spans="2:10" s="9" customFormat="1" ht="38.4" customHeight="1" x14ac:dyDescent="0.3">
      <c r="B83" s="17" t="s">
        <v>75</v>
      </c>
      <c r="C83" s="20">
        <v>0</v>
      </c>
      <c r="D83" s="37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</row>
    <row r="84" spans="2:10" ht="36" customHeight="1" x14ac:dyDescent="0.3">
      <c r="B84" s="19" t="s">
        <v>76</v>
      </c>
      <c r="C84" s="20">
        <v>0</v>
      </c>
      <c r="D84" s="37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</row>
    <row r="85" spans="2:10" ht="32.4" customHeight="1" x14ac:dyDescent="0.3">
      <c r="B85" s="24" t="s">
        <v>77</v>
      </c>
      <c r="C85" s="30">
        <v>0</v>
      </c>
      <c r="D85" s="39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</row>
    <row r="86" spans="2:10" x14ac:dyDescent="0.3">
      <c r="B86" s="26"/>
      <c r="C86" s="18"/>
      <c r="D86" s="36"/>
      <c r="E86" s="21"/>
      <c r="F86" s="21"/>
      <c r="G86" s="21"/>
      <c r="H86" s="21"/>
      <c r="I86" s="21"/>
      <c r="J86" s="21"/>
    </row>
    <row r="87" spans="2:10" ht="36" customHeight="1" x14ac:dyDescent="0.3">
      <c r="B87" s="41" t="s">
        <v>78</v>
      </c>
      <c r="C87" s="42">
        <f>C74</f>
        <v>1416929560</v>
      </c>
      <c r="D87" s="43">
        <f>D74</f>
        <v>1416929560</v>
      </c>
      <c r="E87" s="44">
        <f t="shared" ref="E87" si="1">E74</f>
        <v>87152804.469999999</v>
      </c>
      <c r="F87" s="44">
        <f>F74</f>
        <v>97015987.620000005</v>
      </c>
      <c r="G87" s="44">
        <f>G74</f>
        <v>92040842.629999995</v>
      </c>
      <c r="H87" s="44">
        <f>H74</f>
        <v>95022810.939999998</v>
      </c>
      <c r="I87" s="44">
        <f>I74</f>
        <v>117937182.73999999</v>
      </c>
      <c r="J87" s="44">
        <f>E87+F87+G87+H87+I87</f>
        <v>489169628.40000004</v>
      </c>
    </row>
    <row r="88" spans="2:10" x14ac:dyDescent="0.3">
      <c r="B88" s="26" t="s">
        <v>81</v>
      </c>
      <c r="C88" s="26"/>
      <c r="D88" s="40"/>
      <c r="E88" s="27"/>
      <c r="F88" s="27"/>
      <c r="G88" s="27"/>
      <c r="H88" s="27"/>
      <c r="I88" s="27"/>
      <c r="J88" s="27"/>
    </row>
    <row r="89" spans="2:10" x14ac:dyDescent="0.3">
      <c r="B89" s="26" t="s">
        <v>96</v>
      </c>
      <c r="C89" s="26"/>
      <c r="D89" s="40"/>
      <c r="E89" s="27"/>
      <c r="F89" s="27"/>
      <c r="G89" s="27"/>
      <c r="H89" s="27"/>
      <c r="I89" s="27"/>
      <c r="J89" s="27"/>
    </row>
    <row r="90" spans="2:10" x14ac:dyDescent="0.3">
      <c r="B90" s="26" t="s">
        <v>97</v>
      </c>
      <c r="C90" s="26"/>
      <c r="D90" s="40"/>
      <c r="E90" s="27"/>
      <c r="F90" s="27"/>
      <c r="G90" s="27"/>
      <c r="H90" s="27"/>
      <c r="I90" s="27"/>
      <c r="J90" s="27"/>
    </row>
    <row r="92" spans="2:10" ht="15" thickBot="1" x14ac:dyDescent="0.35"/>
    <row r="93" spans="2:10" ht="29.4" thickBot="1" x14ac:dyDescent="0.35">
      <c r="B93" s="45" t="s">
        <v>92</v>
      </c>
    </row>
    <row r="94" spans="2:10" ht="43.8" thickBot="1" x14ac:dyDescent="0.35">
      <c r="B94" s="46" t="s">
        <v>93</v>
      </c>
    </row>
    <row r="95" spans="2:10" ht="87" thickBot="1" x14ac:dyDescent="0.35">
      <c r="B95" s="47" t="s">
        <v>94</v>
      </c>
    </row>
    <row r="103" spans="5:10" x14ac:dyDescent="0.3">
      <c r="E103" s="49" t="s">
        <v>87</v>
      </c>
      <c r="F103" s="49"/>
      <c r="G103" s="49"/>
      <c r="H103" s="49"/>
      <c r="I103" s="49"/>
      <c r="J103" s="49"/>
    </row>
    <row r="104" spans="5:10" x14ac:dyDescent="0.3">
      <c r="E104" s="48" t="s">
        <v>88</v>
      </c>
      <c r="F104" s="48"/>
      <c r="G104" s="48"/>
      <c r="H104" s="48"/>
      <c r="I104" s="48"/>
      <c r="J104" s="48"/>
    </row>
  </sheetData>
  <mergeCells count="7">
    <mergeCell ref="E104:J104"/>
    <mergeCell ref="E103:J103"/>
    <mergeCell ref="B2:J2"/>
    <mergeCell ref="B3:J3"/>
    <mergeCell ref="B4:J4"/>
    <mergeCell ref="B5:J5"/>
    <mergeCell ref="B6:J6"/>
  </mergeCells>
  <pageMargins left="0.25" right="0.25" top="0.75" bottom="0.75" header="0.3" footer="0.3"/>
  <pageSetup paperSize="5" scale="42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Rocio Rodríguez De La Rosa</cp:lastModifiedBy>
  <cp:lastPrinted>2026-05-07T15:59:25Z</cp:lastPrinted>
  <dcterms:created xsi:type="dcterms:W3CDTF">2018-04-17T18:57:16Z</dcterms:created>
  <dcterms:modified xsi:type="dcterms:W3CDTF">2026-06-09T13:26:27Z</dcterms:modified>
</cp:coreProperties>
</file>